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lstein-my.sharepoint.com/personal/natalia_kuznetsova_ulstein_com/Documents/Various 1 private/Various private 1.1/Hødd/Administrasjon/"/>
    </mc:Choice>
  </mc:AlternateContent>
  <xr:revisionPtr revIDLastSave="0" documentId="14_{63FA575C-3C1E-46D0-9DE4-36FE09C58722}" xr6:coauthVersionLast="40" xr6:coauthVersionMax="40" xr10:uidLastSave="{00000000-0000-0000-0000-000000000000}"/>
  <bookViews>
    <workbookView xWindow="-105" yWindow="-105" windowWidth="23250" windowHeight="12570" tabRatio="527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1" i="1" l="1"/>
  <c r="M42" i="1"/>
  <c r="M43" i="1"/>
  <c r="M44" i="1"/>
  <c r="M45" i="1"/>
  <c r="M38" i="1"/>
  <c r="AP20" i="1" l="1"/>
  <c r="K5" i="1"/>
  <c r="L82" i="1"/>
  <c r="L49" i="1"/>
  <c r="L83" i="1"/>
  <c r="M78" i="1"/>
  <c r="N78" i="1"/>
  <c r="O78" i="1"/>
  <c r="P78" i="1"/>
  <c r="Q78" i="1"/>
  <c r="R78" i="1"/>
  <c r="S78" i="1"/>
  <c r="T78" i="1"/>
  <c r="L44" i="1"/>
  <c r="L45" i="1"/>
  <c r="L41" i="1"/>
  <c r="L42" i="1"/>
  <c r="L43" i="1"/>
  <c r="L38" i="1"/>
  <c r="V76" i="1"/>
  <c r="W76" i="1"/>
  <c r="M54" i="1" l="1"/>
  <c r="L40" i="1"/>
  <c r="M40" i="1"/>
  <c r="AF47" i="1"/>
  <c r="AG47" i="1"/>
  <c r="AO20" i="1"/>
  <c r="T69" i="1"/>
  <c r="U69" i="1"/>
  <c r="M75" i="1"/>
  <c r="M74" i="1"/>
  <c r="M76" i="1" s="1"/>
  <c r="AO78" i="1"/>
  <c r="AP78" i="1"/>
  <c r="T76" i="1"/>
  <c r="U76" i="1"/>
  <c r="L77" i="1"/>
  <c r="L78" i="1" s="1"/>
  <c r="L74" i="1"/>
  <c r="L76" i="1" s="1"/>
  <c r="AO73" i="1"/>
  <c r="AP73" i="1"/>
  <c r="AF73" i="1"/>
  <c r="AG73" i="1"/>
  <c r="T73" i="1"/>
  <c r="U73" i="1"/>
  <c r="N73" i="1"/>
  <c r="O73" i="1"/>
  <c r="P73" i="1"/>
  <c r="Q73" i="1"/>
  <c r="R73" i="1"/>
  <c r="T62" i="1"/>
  <c r="U62" i="1"/>
  <c r="AO60" i="1"/>
  <c r="AP60" i="1"/>
  <c r="AF60" i="1"/>
  <c r="AG60" i="1"/>
  <c r="AH60" i="1"/>
  <c r="AI60" i="1"/>
  <c r="AJ60" i="1"/>
  <c r="AK60" i="1"/>
  <c r="AL60" i="1"/>
  <c r="AM60" i="1"/>
  <c r="T60" i="1"/>
  <c r="U60" i="1"/>
  <c r="AO67" i="1"/>
  <c r="AP67" i="1"/>
  <c r="AF67" i="1"/>
  <c r="AG67" i="1"/>
  <c r="T67" i="1"/>
  <c r="U67" i="1"/>
  <c r="V67" i="1"/>
  <c r="W67" i="1"/>
  <c r="X67" i="1"/>
  <c r="Y67" i="1"/>
  <c r="Z67" i="1"/>
  <c r="AA67" i="1"/>
  <c r="AB67" i="1"/>
  <c r="AC67" i="1"/>
  <c r="AD67" i="1"/>
  <c r="M72" i="1"/>
  <c r="M71" i="1"/>
  <c r="M70" i="1"/>
  <c r="M68" i="1"/>
  <c r="M69" i="1" s="1"/>
  <c r="M66" i="1"/>
  <c r="M65" i="1"/>
  <c r="M64" i="1"/>
  <c r="M63" i="1"/>
  <c r="M61" i="1"/>
  <c r="M62" i="1" s="1"/>
  <c r="M59" i="1"/>
  <c r="M58" i="1"/>
  <c r="M57" i="1"/>
  <c r="M56" i="1"/>
  <c r="L72" i="1"/>
  <c r="L71" i="1"/>
  <c r="L70" i="1"/>
  <c r="L68" i="1"/>
  <c r="L69" i="1" s="1"/>
  <c r="L66" i="1"/>
  <c r="L65" i="1"/>
  <c r="L64" i="1"/>
  <c r="L63" i="1"/>
  <c r="L61" i="1"/>
  <c r="L62" i="1" s="1"/>
  <c r="L59" i="1"/>
  <c r="L58" i="1"/>
  <c r="L57" i="1"/>
  <c r="L56" i="1"/>
  <c r="T55" i="1"/>
  <c r="U55" i="1"/>
  <c r="V55" i="1"/>
  <c r="W55" i="1"/>
  <c r="X55" i="1"/>
  <c r="Y55" i="1"/>
  <c r="Z55" i="1"/>
  <c r="AA55" i="1"/>
  <c r="AB55" i="1"/>
  <c r="AC55" i="1"/>
  <c r="AD55" i="1"/>
  <c r="M55" i="1"/>
  <c r="M52" i="1"/>
  <c r="M51" i="1"/>
  <c r="M50" i="1"/>
  <c r="M48" i="1"/>
  <c r="L54" i="1"/>
  <c r="L55" i="1" s="1"/>
  <c r="AO55" i="1"/>
  <c r="AP55" i="1"/>
  <c r="AO53" i="1"/>
  <c r="AP53" i="1"/>
  <c r="AO47" i="1"/>
  <c r="AP47" i="1"/>
  <c r="AF53" i="1"/>
  <c r="AG53" i="1"/>
  <c r="T53" i="1"/>
  <c r="U53" i="1"/>
  <c r="N53" i="1"/>
  <c r="O53" i="1"/>
  <c r="P53" i="1"/>
  <c r="Q53" i="1"/>
  <c r="R53" i="1"/>
  <c r="L48" i="1"/>
  <c r="L52" i="1"/>
  <c r="L51" i="1"/>
  <c r="L50" i="1"/>
  <c r="M46" i="1"/>
  <c r="M39" i="1"/>
  <c r="M37" i="1"/>
  <c r="T47" i="1"/>
  <c r="U47" i="1"/>
  <c r="AA80" i="1" l="1"/>
  <c r="Y80" i="1"/>
  <c r="X80" i="1"/>
  <c r="M73" i="1"/>
  <c r="L73" i="1"/>
  <c r="L60" i="1"/>
  <c r="L53" i="1"/>
  <c r="L67" i="1"/>
  <c r="M60" i="1"/>
  <c r="M47" i="1"/>
  <c r="M67" i="1"/>
  <c r="M53" i="1"/>
  <c r="M28" i="1"/>
  <c r="M29" i="1"/>
  <c r="M30" i="1"/>
  <c r="M31" i="1"/>
  <c r="M32" i="1"/>
  <c r="M33" i="1"/>
  <c r="M34" i="1"/>
  <c r="M35" i="1"/>
  <c r="M27" i="1"/>
  <c r="AO36" i="1"/>
  <c r="AO80" i="1" s="1"/>
  <c r="AP36" i="1"/>
  <c r="AP80" i="1" s="1"/>
  <c r="AF36" i="1"/>
  <c r="AF80" i="1" s="1"/>
  <c r="AG36" i="1"/>
  <c r="AG80" i="1" s="1"/>
  <c r="T36" i="1"/>
  <c r="T80" i="1" s="1"/>
  <c r="U36" i="1"/>
  <c r="U80" i="1" s="1"/>
  <c r="M22" i="1"/>
  <c r="M23" i="1"/>
  <c r="M21" i="1"/>
  <c r="L37" i="1"/>
  <c r="L46" i="1"/>
  <c r="L39" i="1"/>
  <c r="L27" i="1"/>
  <c r="L28" i="1"/>
  <c r="L29" i="1"/>
  <c r="L30" i="1"/>
  <c r="L31" i="1"/>
  <c r="L32" i="1"/>
  <c r="L33" i="1"/>
  <c r="L34" i="1"/>
  <c r="L35" i="1"/>
  <c r="AH24" i="1"/>
  <c r="AI24" i="1"/>
  <c r="AJ24" i="1"/>
  <c r="AK24" i="1"/>
  <c r="AL24" i="1"/>
  <c r="AM24" i="1"/>
  <c r="AN24" i="1"/>
  <c r="AO24" i="1"/>
  <c r="AO25" i="1" s="1"/>
  <c r="AO81" i="1" s="1"/>
  <c r="AO84" i="1" s="1"/>
  <c r="AP24" i="1"/>
  <c r="V24" i="1"/>
  <c r="W24" i="1"/>
  <c r="X24" i="1"/>
  <c r="Y24" i="1"/>
  <c r="Z24" i="1"/>
  <c r="AA24" i="1"/>
  <c r="AB24" i="1"/>
  <c r="AC24" i="1"/>
  <c r="AD24" i="1"/>
  <c r="AE24" i="1"/>
  <c r="AF24" i="1"/>
  <c r="AG24" i="1"/>
  <c r="U24" i="1"/>
  <c r="T24" i="1"/>
  <c r="L22" i="1"/>
  <c r="L23" i="1"/>
  <c r="L21" i="1"/>
  <c r="AG20" i="1"/>
  <c r="AF20" i="1"/>
  <c r="T20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4" i="1"/>
  <c r="M7" i="1"/>
  <c r="M16" i="1"/>
  <c r="M6" i="1"/>
  <c r="M11" i="1"/>
  <c r="M12" i="1"/>
  <c r="M15" i="1"/>
  <c r="M19" i="1"/>
  <c r="U20" i="1"/>
  <c r="AP25" i="1"/>
  <c r="M5" i="1"/>
  <c r="M9" i="1"/>
  <c r="M10" i="1"/>
  <c r="M13" i="1"/>
  <c r="M14" i="1"/>
  <c r="M17" i="1"/>
  <c r="M18" i="1"/>
  <c r="M4" i="1"/>
  <c r="AG25" i="1" l="1"/>
  <c r="U25" i="1"/>
  <c r="L24" i="1"/>
  <c r="T25" i="1"/>
  <c r="T81" i="1" s="1"/>
  <c r="T84" i="1" s="1"/>
  <c r="AP81" i="1"/>
  <c r="AP84" i="1" s="1"/>
  <c r="L36" i="1"/>
  <c r="AG81" i="1"/>
  <c r="AG84" i="1" s="1"/>
  <c r="U81" i="1"/>
  <c r="U84" i="1" s="1"/>
  <c r="L20" i="1"/>
  <c r="AF25" i="1"/>
  <c r="AF81" i="1" s="1"/>
  <c r="AF84" i="1" s="1"/>
  <c r="L47" i="1"/>
  <c r="M36" i="1"/>
  <c r="M80" i="1" s="1"/>
  <c r="M24" i="1"/>
  <c r="M20" i="1"/>
  <c r="K77" i="1"/>
  <c r="K78" i="1" s="1"/>
  <c r="K75" i="1"/>
  <c r="K74" i="1"/>
  <c r="K72" i="1"/>
  <c r="K71" i="1"/>
  <c r="K70" i="1"/>
  <c r="K68" i="1"/>
  <c r="K64" i="1"/>
  <c r="K65" i="1"/>
  <c r="K66" i="1"/>
  <c r="K63" i="1"/>
  <c r="K59" i="1"/>
  <c r="K58" i="1"/>
  <c r="K57" i="1"/>
  <c r="K56" i="1"/>
  <c r="K54" i="1"/>
  <c r="K50" i="1"/>
  <c r="K51" i="1"/>
  <c r="K52" i="1"/>
  <c r="K48" i="1"/>
  <c r="K61" i="1"/>
  <c r="K39" i="1"/>
  <c r="K40" i="1"/>
  <c r="K46" i="1"/>
  <c r="K37" i="1"/>
  <c r="K32" i="1"/>
  <c r="K28" i="1"/>
  <c r="K29" i="1"/>
  <c r="K30" i="1"/>
  <c r="K31" i="1"/>
  <c r="K33" i="1"/>
  <c r="K34" i="1"/>
  <c r="K35" i="1"/>
  <c r="K27" i="1"/>
  <c r="L84" i="1" l="1"/>
  <c r="L25" i="1"/>
  <c r="M25" i="1"/>
  <c r="M81" i="1" s="1"/>
  <c r="M84" i="1" s="1"/>
  <c r="L80" i="1"/>
  <c r="L81" i="1" s="1"/>
  <c r="K23" i="1"/>
  <c r="K22" i="1"/>
  <c r="K21" i="1"/>
  <c r="K6" i="1" l="1"/>
  <c r="K7" i="1"/>
  <c r="K9" i="1"/>
  <c r="K10" i="1"/>
  <c r="K11" i="1"/>
  <c r="K12" i="1"/>
  <c r="K13" i="1"/>
  <c r="K14" i="1"/>
  <c r="K15" i="1"/>
  <c r="K16" i="1"/>
  <c r="K17" i="1"/>
  <c r="K18" i="1"/>
  <c r="K19" i="1"/>
  <c r="K4" i="1"/>
  <c r="AN78" i="1" l="1"/>
  <c r="AN73" i="1"/>
  <c r="AA75" i="2" l="1"/>
  <c r="O75" i="2"/>
  <c r="J74" i="2"/>
  <c r="O72" i="2"/>
  <c r="AD70" i="2"/>
  <c r="W70" i="2"/>
  <c r="R70" i="2"/>
  <c r="P70" i="2"/>
  <c r="N70" i="2"/>
  <c r="I70" i="2"/>
  <c r="H70" i="2"/>
  <c r="F70" i="2"/>
  <c r="J69" i="2"/>
  <c r="J70" i="2" s="1"/>
  <c r="S68" i="2"/>
  <c r="R68" i="2"/>
  <c r="Q68" i="2"/>
  <c r="P68" i="2"/>
  <c r="N68" i="2"/>
  <c r="K68" i="2"/>
  <c r="H68" i="2"/>
  <c r="F68" i="2"/>
  <c r="J67" i="2"/>
  <c r="I67" i="2"/>
  <c r="J66" i="2"/>
  <c r="J68" i="2" s="1"/>
  <c r="I66" i="2"/>
  <c r="AD65" i="2"/>
  <c r="AC65" i="2"/>
  <c r="X65" i="2"/>
  <c r="W65" i="2"/>
  <c r="V65" i="2"/>
  <c r="S65" i="2"/>
  <c r="R65" i="2"/>
  <c r="Q65" i="2"/>
  <c r="P65" i="2"/>
  <c r="N65" i="2"/>
  <c r="K65" i="2"/>
  <c r="H65" i="2"/>
  <c r="F65" i="2"/>
  <c r="J64" i="2"/>
  <c r="I64" i="2"/>
  <c r="J63" i="2"/>
  <c r="I63" i="2"/>
  <c r="J62" i="2"/>
  <c r="I62" i="2"/>
  <c r="S61" i="2"/>
  <c r="R61" i="2"/>
  <c r="Q61" i="2"/>
  <c r="P61" i="2"/>
  <c r="N61" i="2"/>
  <c r="K61" i="2"/>
  <c r="H61" i="2"/>
  <c r="F61" i="2"/>
  <c r="J60" i="2"/>
  <c r="J61" i="2" s="1"/>
  <c r="I60" i="2"/>
  <c r="I61" i="2" s="1"/>
  <c r="AE59" i="2"/>
  <c r="AD59" i="2"/>
  <c r="AC59" i="2"/>
  <c r="AB59" i="2"/>
  <c r="AA59" i="2"/>
  <c r="X59" i="2"/>
  <c r="W59" i="2"/>
  <c r="V59" i="2"/>
  <c r="U59" i="2"/>
  <c r="T59" i="2"/>
  <c r="S59" i="2"/>
  <c r="R59" i="2"/>
  <c r="Q59" i="2"/>
  <c r="P59" i="2"/>
  <c r="N59" i="2"/>
  <c r="K59" i="2"/>
  <c r="H59" i="2"/>
  <c r="F59" i="2"/>
  <c r="J58" i="2"/>
  <c r="I58" i="2"/>
  <c r="J57" i="2"/>
  <c r="I57" i="2"/>
  <c r="J56" i="2"/>
  <c r="I56" i="2"/>
  <c r="J55" i="2"/>
  <c r="J59" i="2" s="1"/>
  <c r="I55" i="2"/>
  <c r="S54" i="2"/>
  <c r="R54" i="2"/>
  <c r="Q54" i="2"/>
  <c r="P54" i="2"/>
  <c r="N54" i="2"/>
  <c r="K54" i="2"/>
  <c r="H54" i="2"/>
  <c r="F54" i="2"/>
  <c r="J53" i="2"/>
  <c r="J54" i="2" s="1"/>
  <c r="I53" i="2"/>
  <c r="I54" i="2" s="1"/>
  <c r="AE52" i="2"/>
  <c r="AD52" i="2"/>
  <c r="AC52" i="2"/>
  <c r="AB52" i="2"/>
  <c r="AA52" i="2"/>
  <c r="X52" i="2"/>
  <c r="W52" i="2"/>
  <c r="V52" i="2"/>
  <c r="U52" i="2"/>
  <c r="T52" i="2"/>
  <c r="S52" i="2"/>
  <c r="R52" i="2"/>
  <c r="Q52" i="2"/>
  <c r="P52" i="2"/>
  <c r="N52" i="2"/>
  <c r="K52" i="2"/>
  <c r="H52" i="2"/>
  <c r="F52" i="2"/>
  <c r="J51" i="2"/>
  <c r="I51" i="2"/>
  <c r="J50" i="2"/>
  <c r="I50" i="2"/>
  <c r="J49" i="2"/>
  <c r="I49" i="2"/>
  <c r="J48" i="2"/>
  <c r="I48" i="2"/>
  <c r="AE47" i="2"/>
  <c r="AD47" i="2"/>
  <c r="AC47" i="2"/>
  <c r="S47" i="2"/>
  <c r="R47" i="2"/>
  <c r="Q47" i="2"/>
  <c r="P47" i="2"/>
  <c r="N47" i="2"/>
  <c r="K47" i="2"/>
  <c r="H47" i="2"/>
  <c r="F47" i="2"/>
  <c r="J46" i="2"/>
  <c r="J47" i="2" s="1"/>
  <c r="I46" i="2"/>
  <c r="I47" i="2" s="1"/>
  <c r="AE45" i="2"/>
  <c r="AD45" i="2"/>
  <c r="AC45" i="2"/>
  <c r="AB45" i="2"/>
  <c r="AA45" i="2"/>
  <c r="X45" i="2"/>
  <c r="W45" i="2"/>
  <c r="V45" i="2"/>
  <c r="U45" i="2"/>
  <c r="T45" i="2"/>
  <c r="S45" i="2"/>
  <c r="R45" i="2"/>
  <c r="Q45" i="2"/>
  <c r="P45" i="2"/>
  <c r="N45" i="2"/>
  <c r="K45" i="2"/>
  <c r="H45" i="2"/>
  <c r="F45" i="2"/>
  <c r="J44" i="2"/>
  <c r="I44" i="2"/>
  <c r="J43" i="2"/>
  <c r="I43" i="2"/>
  <c r="J42" i="2"/>
  <c r="I42" i="2"/>
  <c r="J41" i="2"/>
  <c r="I41" i="2"/>
  <c r="AE40" i="2"/>
  <c r="AD40" i="2"/>
  <c r="AC40" i="2"/>
  <c r="AB40" i="2"/>
  <c r="AA40" i="2"/>
  <c r="X40" i="2"/>
  <c r="W40" i="2"/>
  <c r="V40" i="2"/>
  <c r="U40" i="2"/>
  <c r="T40" i="2"/>
  <c r="S40" i="2"/>
  <c r="R40" i="2"/>
  <c r="Q40" i="2"/>
  <c r="P40" i="2"/>
  <c r="N40" i="2"/>
  <c r="K40" i="2"/>
  <c r="H40" i="2"/>
  <c r="F40" i="2"/>
  <c r="J39" i="2"/>
  <c r="I39" i="2"/>
  <c r="J38" i="2"/>
  <c r="I38" i="2"/>
  <c r="J37" i="2"/>
  <c r="I37" i="2"/>
  <c r="J36" i="2"/>
  <c r="I36" i="2"/>
  <c r="J35" i="2"/>
  <c r="I35" i="2"/>
  <c r="I40" i="2" s="1"/>
  <c r="AE34" i="2"/>
  <c r="AE72" i="2" s="1"/>
  <c r="AD34" i="2"/>
  <c r="AC34" i="2"/>
  <c r="AB34" i="2"/>
  <c r="AA34" i="2"/>
  <c r="X34" i="2"/>
  <c r="W34" i="2"/>
  <c r="V34" i="2"/>
  <c r="U34" i="2"/>
  <c r="U72" i="2" s="1"/>
  <c r="T34" i="2"/>
  <c r="S34" i="2"/>
  <c r="R34" i="2"/>
  <c r="Q34" i="2"/>
  <c r="P34" i="2"/>
  <c r="N34" i="2"/>
  <c r="K34" i="2"/>
  <c r="H34" i="2"/>
  <c r="F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AD22" i="2"/>
  <c r="AD23" i="2" s="1"/>
  <c r="AC22" i="2"/>
  <c r="AA22" i="2"/>
  <c r="V22" i="2"/>
  <c r="U22" i="2"/>
  <c r="T22" i="2"/>
  <c r="S22" i="2"/>
  <c r="R22" i="2"/>
  <c r="Q22" i="2"/>
  <c r="P22" i="2"/>
  <c r="N22" i="2"/>
  <c r="K22" i="2"/>
  <c r="H22" i="2"/>
  <c r="F22" i="2"/>
  <c r="J21" i="2"/>
  <c r="I21" i="2"/>
  <c r="J20" i="2"/>
  <c r="I20" i="2"/>
  <c r="J19" i="2"/>
  <c r="I19" i="2"/>
  <c r="I22" i="2" s="1"/>
  <c r="AE18" i="2"/>
  <c r="AE23" i="2" s="1"/>
  <c r="AD18" i="2"/>
  <c r="AC18" i="2"/>
  <c r="AC23" i="2" s="1"/>
  <c r="AB18" i="2"/>
  <c r="AB23" i="2" s="1"/>
  <c r="AA18" i="2"/>
  <c r="X18" i="2"/>
  <c r="X23" i="2" s="1"/>
  <c r="W18" i="2"/>
  <c r="W23" i="2" s="1"/>
  <c r="V18" i="2"/>
  <c r="V23" i="2" s="1"/>
  <c r="U18" i="2"/>
  <c r="U23" i="2" s="1"/>
  <c r="T18" i="2"/>
  <c r="T23" i="2" s="1"/>
  <c r="S18" i="2"/>
  <c r="R18" i="2"/>
  <c r="R23" i="2" s="1"/>
  <c r="Q18" i="2"/>
  <c r="Q23" i="2" s="1"/>
  <c r="P18" i="2"/>
  <c r="P23" i="2" s="1"/>
  <c r="N18" i="2"/>
  <c r="K18" i="2"/>
  <c r="K23" i="2" s="1"/>
  <c r="H18" i="2"/>
  <c r="F18" i="2"/>
  <c r="F23" i="2" s="1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I5" i="2"/>
  <c r="J4" i="2"/>
  <c r="I4" i="2"/>
  <c r="J3" i="2"/>
  <c r="I3" i="2"/>
  <c r="J2" i="2"/>
  <c r="I2" i="2"/>
  <c r="I34" i="2" l="1"/>
  <c r="I45" i="2"/>
  <c r="J52" i="2"/>
  <c r="J65" i="2"/>
  <c r="AA72" i="2"/>
  <c r="I65" i="2"/>
  <c r="I18" i="2"/>
  <c r="I23" i="2" s="1"/>
  <c r="J18" i="2"/>
  <c r="J22" i="2"/>
  <c r="AA23" i="2"/>
  <c r="T72" i="2"/>
  <c r="T73" i="2" s="1"/>
  <c r="H72" i="2"/>
  <c r="AC72" i="2"/>
  <c r="AC73" i="2" s="1"/>
  <c r="AC75" i="2" s="1"/>
  <c r="K72" i="2"/>
  <c r="K73" i="2" s="1"/>
  <c r="R72" i="2"/>
  <c r="R73" i="2" s="1"/>
  <c r="R75" i="2" s="1"/>
  <c r="X72" i="2"/>
  <c r="X73" i="2" s="1"/>
  <c r="X75" i="2" s="1"/>
  <c r="U73" i="2"/>
  <c r="U75" i="2" s="1"/>
  <c r="AE73" i="2"/>
  <c r="AE75" i="2" s="1"/>
  <c r="H23" i="2"/>
  <c r="J34" i="2"/>
  <c r="J40" i="2"/>
  <c r="J45" i="2"/>
  <c r="I52" i="2"/>
  <c r="I59" i="2"/>
  <c r="AB72" i="2"/>
  <c r="AB73" i="2" s="1"/>
  <c r="AB75" i="2" s="1"/>
  <c r="V72" i="2"/>
  <c r="V73" i="2" s="1"/>
  <c r="V75" i="2" s="1"/>
  <c r="AD72" i="2"/>
  <c r="AD73" i="2" s="1"/>
  <c r="AD75" i="2" s="1"/>
  <c r="N72" i="2"/>
  <c r="S72" i="2"/>
  <c r="W72" i="2"/>
  <c r="W73" i="2" s="1"/>
  <c r="W75" i="2" s="1"/>
  <c r="N23" i="2"/>
  <c r="S23" i="2"/>
  <c r="P72" i="2"/>
  <c r="P73" i="2" s="1"/>
  <c r="P75" i="2" s="1"/>
  <c r="Q72" i="2"/>
  <c r="Q73" i="2" s="1"/>
  <c r="Q75" i="2" s="1"/>
  <c r="I68" i="2"/>
  <c r="F72" i="2"/>
  <c r="F73" i="2" s="1"/>
  <c r="F75" i="2" s="1"/>
  <c r="I78" i="1"/>
  <c r="J77" i="1"/>
  <c r="J78" i="1" s="1"/>
  <c r="Q84" i="1"/>
  <c r="J82" i="1"/>
  <c r="J75" i="1"/>
  <c r="J74" i="1"/>
  <c r="J72" i="1"/>
  <c r="J71" i="1"/>
  <c r="J70" i="1"/>
  <c r="J68" i="1"/>
  <c r="J69" i="1" s="1"/>
  <c r="J66" i="1"/>
  <c r="J65" i="1"/>
  <c r="J64" i="1"/>
  <c r="J63" i="1"/>
  <c r="J67" i="1" s="1"/>
  <c r="J61" i="1"/>
  <c r="J59" i="1"/>
  <c r="J58" i="1"/>
  <c r="J57" i="1"/>
  <c r="J56" i="1"/>
  <c r="J54" i="1"/>
  <c r="J55" i="1" s="1"/>
  <c r="J52" i="1"/>
  <c r="J51" i="1"/>
  <c r="J50" i="1"/>
  <c r="J48" i="1"/>
  <c r="J76" i="1"/>
  <c r="K76" i="1"/>
  <c r="K73" i="1"/>
  <c r="K69" i="1"/>
  <c r="K67" i="1"/>
  <c r="J62" i="1"/>
  <c r="K62" i="1"/>
  <c r="K60" i="1"/>
  <c r="K55" i="1"/>
  <c r="K53" i="1"/>
  <c r="K47" i="1"/>
  <c r="K36" i="1"/>
  <c r="J46" i="1"/>
  <c r="J40" i="1"/>
  <c r="J39" i="1"/>
  <c r="J37" i="1"/>
  <c r="J35" i="1"/>
  <c r="J34" i="1"/>
  <c r="J33" i="1"/>
  <c r="J32" i="1"/>
  <c r="J31" i="1"/>
  <c r="J30" i="1"/>
  <c r="J29" i="1"/>
  <c r="J28" i="1"/>
  <c r="J27" i="1"/>
  <c r="J23" i="1"/>
  <c r="J22" i="1"/>
  <c r="J21" i="1"/>
  <c r="K24" i="1"/>
  <c r="K20" i="1"/>
  <c r="J6" i="1"/>
  <c r="J7" i="1"/>
  <c r="J9" i="1"/>
  <c r="J10" i="1"/>
  <c r="J11" i="1"/>
  <c r="J12" i="1"/>
  <c r="J13" i="1"/>
  <c r="J14" i="1"/>
  <c r="J15" i="1"/>
  <c r="J16" i="1"/>
  <c r="J17" i="1"/>
  <c r="J18" i="1"/>
  <c r="J19" i="1"/>
  <c r="J5" i="1"/>
  <c r="J4" i="1"/>
  <c r="V73" i="1"/>
  <c r="W73" i="1"/>
  <c r="V69" i="1"/>
  <c r="W69" i="1"/>
  <c r="V62" i="1"/>
  <c r="W62" i="1"/>
  <c r="V60" i="1"/>
  <c r="W60" i="1"/>
  <c r="V53" i="1"/>
  <c r="W53" i="1"/>
  <c r="V47" i="1"/>
  <c r="W47" i="1"/>
  <c r="AM78" i="1"/>
  <c r="AD73" i="1"/>
  <c r="AE73" i="1"/>
  <c r="AE67" i="1"/>
  <c r="AD60" i="1"/>
  <c r="AE60" i="1"/>
  <c r="AD53" i="1"/>
  <c r="AE53" i="1"/>
  <c r="AD47" i="1"/>
  <c r="AE47" i="1"/>
  <c r="AD36" i="1"/>
  <c r="AE36" i="1"/>
  <c r="AD20" i="1"/>
  <c r="AD25" i="1" s="1"/>
  <c r="AE20" i="1"/>
  <c r="AE25" i="1" s="1"/>
  <c r="Q80" i="1"/>
  <c r="V36" i="1"/>
  <c r="W36" i="1"/>
  <c r="V20" i="1"/>
  <c r="W20" i="1"/>
  <c r="AN55" i="1"/>
  <c r="AN53" i="1"/>
  <c r="AN67" i="1"/>
  <c r="AN60" i="1"/>
  <c r="AN47" i="1"/>
  <c r="AN36" i="1"/>
  <c r="AN20" i="1"/>
  <c r="AN25" i="1" s="1"/>
  <c r="H73" i="2" l="1"/>
  <c r="H75" i="2" s="1"/>
  <c r="W80" i="1"/>
  <c r="V80" i="1"/>
  <c r="AD80" i="1"/>
  <c r="AD81" i="1" s="1"/>
  <c r="AD84" i="1" s="1"/>
  <c r="K25" i="1"/>
  <c r="J53" i="1"/>
  <c r="J24" i="1"/>
  <c r="J60" i="1"/>
  <c r="J20" i="1"/>
  <c r="J36" i="1"/>
  <c r="J73" i="1"/>
  <c r="J47" i="1"/>
  <c r="K80" i="1"/>
  <c r="AE80" i="1"/>
  <c r="AE81" i="1" s="1"/>
  <c r="AE84" i="1" s="1"/>
  <c r="I72" i="2"/>
  <c r="I73" i="2" s="1"/>
  <c r="I75" i="2" s="1"/>
  <c r="J72" i="2"/>
  <c r="N73" i="2"/>
  <c r="N75" i="2" s="1"/>
  <c r="J23" i="2"/>
  <c r="S73" i="2"/>
  <c r="S75" i="2" s="1"/>
  <c r="W25" i="1"/>
  <c r="V25" i="1"/>
  <c r="AN80" i="1"/>
  <c r="AN81" i="1" s="1"/>
  <c r="AN84" i="1" s="1"/>
  <c r="AM36" i="1"/>
  <c r="J25" i="1" l="1"/>
  <c r="J80" i="1"/>
  <c r="K81" i="1"/>
  <c r="K84" i="1" s="1"/>
  <c r="W81" i="1"/>
  <c r="W84" i="1" s="1"/>
  <c r="J73" i="2"/>
  <c r="J75" i="2" s="1"/>
  <c r="V81" i="1"/>
  <c r="V84" i="1" s="1"/>
  <c r="AM20" i="1"/>
  <c r="AM47" i="1"/>
  <c r="AM53" i="1"/>
  <c r="AM55" i="1"/>
  <c r="AM67" i="1"/>
  <c r="AM73" i="1"/>
  <c r="J81" i="1" l="1"/>
  <c r="J84" i="1" s="1"/>
  <c r="AM80" i="1"/>
  <c r="AM25" i="1"/>
  <c r="AM81" i="1" l="1"/>
  <c r="AM84" i="1" s="1"/>
  <c r="AC20" i="1"/>
  <c r="P47" i="1"/>
  <c r="H47" i="1"/>
  <c r="AA81" i="1"/>
  <c r="AJ84" i="1"/>
  <c r="F78" i="1"/>
  <c r="H78" i="1"/>
  <c r="I75" i="1"/>
  <c r="I74" i="1"/>
  <c r="F76" i="1"/>
  <c r="H76" i="1"/>
  <c r="P76" i="1"/>
  <c r="R76" i="1"/>
  <c r="S76" i="1"/>
  <c r="I71" i="1"/>
  <c r="I72" i="1"/>
  <c r="I70" i="1"/>
  <c r="F73" i="1"/>
  <c r="H73" i="1"/>
  <c r="AL73" i="1"/>
  <c r="AC73" i="1"/>
  <c r="S73" i="1"/>
  <c r="F69" i="1"/>
  <c r="H69" i="1"/>
  <c r="I68" i="1"/>
  <c r="I69" i="1" s="1"/>
  <c r="P69" i="1"/>
  <c r="R69" i="1"/>
  <c r="S69" i="1"/>
  <c r="I64" i="1"/>
  <c r="I65" i="1"/>
  <c r="I66" i="1"/>
  <c r="I63" i="1"/>
  <c r="F67" i="1"/>
  <c r="H67" i="1"/>
  <c r="P67" i="1"/>
  <c r="R67" i="1"/>
  <c r="S67" i="1"/>
  <c r="AJ67" i="1"/>
  <c r="AK67" i="1"/>
  <c r="AL67" i="1"/>
  <c r="F62" i="1"/>
  <c r="H62" i="1"/>
  <c r="I61" i="1"/>
  <c r="I62" i="1" s="1"/>
  <c r="P62" i="1"/>
  <c r="R62" i="1"/>
  <c r="S62" i="1"/>
  <c r="F60" i="1"/>
  <c r="H60" i="1"/>
  <c r="I57" i="1"/>
  <c r="I58" i="1"/>
  <c r="I59" i="1"/>
  <c r="I56" i="1"/>
  <c r="P60" i="1"/>
  <c r="R60" i="1"/>
  <c r="S60" i="1"/>
  <c r="Z60" i="1"/>
  <c r="AB60" i="1"/>
  <c r="AC60" i="1"/>
  <c r="AL55" i="1"/>
  <c r="I54" i="1"/>
  <c r="I55" i="1" s="1"/>
  <c r="H55" i="1"/>
  <c r="H53" i="1"/>
  <c r="F53" i="1"/>
  <c r="F55" i="1"/>
  <c r="S55" i="1"/>
  <c r="R55" i="1"/>
  <c r="P55" i="1"/>
  <c r="I50" i="1"/>
  <c r="I51" i="1"/>
  <c r="I52" i="1"/>
  <c r="I48" i="1"/>
  <c r="S53" i="1"/>
  <c r="AL53" i="1"/>
  <c r="AK53" i="1"/>
  <c r="AJ53" i="1"/>
  <c r="Z53" i="1"/>
  <c r="AB53" i="1"/>
  <c r="AC53" i="1"/>
  <c r="F47" i="1"/>
  <c r="I39" i="1"/>
  <c r="I40" i="1"/>
  <c r="I46" i="1"/>
  <c r="I37" i="1"/>
  <c r="R47" i="1"/>
  <c r="S47" i="1"/>
  <c r="Z47" i="1"/>
  <c r="AB47" i="1"/>
  <c r="AC47" i="1"/>
  <c r="AJ47" i="1"/>
  <c r="AK47" i="1"/>
  <c r="AL47" i="1"/>
  <c r="I28" i="1"/>
  <c r="I29" i="1"/>
  <c r="I30" i="1"/>
  <c r="I31" i="1"/>
  <c r="I32" i="1"/>
  <c r="I33" i="1"/>
  <c r="I34" i="1"/>
  <c r="I35" i="1"/>
  <c r="I27" i="1"/>
  <c r="P36" i="1"/>
  <c r="R36" i="1"/>
  <c r="S36" i="1"/>
  <c r="Z36" i="1"/>
  <c r="AB36" i="1"/>
  <c r="AC36" i="1"/>
  <c r="AJ36" i="1"/>
  <c r="AK36" i="1"/>
  <c r="AL36" i="1"/>
  <c r="F36" i="1"/>
  <c r="H36" i="1"/>
  <c r="F24" i="1"/>
  <c r="H24" i="1"/>
  <c r="I22" i="1"/>
  <c r="I23" i="1"/>
  <c r="I21" i="1"/>
  <c r="AC25" i="1"/>
  <c r="P24" i="1"/>
  <c r="R24" i="1"/>
  <c r="S24" i="1"/>
  <c r="F20" i="1"/>
  <c r="I6" i="1"/>
  <c r="I7" i="1"/>
  <c r="I9" i="1"/>
  <c r="I10" i="1"/>
  <c r="I11" i="1"/>
  <c r="I12" i="1"/>
  <c r="I13" i="1"/>
  <c r="I14" i="1"/>
  <c r="I15" i="1"/>
  <c r="I16" i="1"/>
  <c r="I17" i="1"/>
  <c r="I18" i="1"/>
  <c r="I19" i="1"/>
  <c r="I5" i="1"/>
  <c r="I4" i="1"/>
  <c r="H20" i="1"/>
  <c r="H25" i="1" s="1"/>
  <c r="P20" i="1"/>
  <c r="R20" i="1"/>
  <c r="S20" i="1"/>
  <c r="AJ20" i="1"/>
  <c r="AK20" i="1"/>
  <c r="AK25" i="1" s="1"/>
  <c r="AL20" i="1"/>
  <c r="AB20" i="1"/>
  <c r="Z20" i="1"/>
  <c r="AB80" i="1" l="1"/>
  <c r="AC80" i="1"/>
  <c r="AC81" i="1" s="1"/>
  <c r="AC84" i="1" s="1"/>
  <c r="Z80" i="1"/>
  <c r="F25" i="1"/>
  <c r="P25" i="1"/>
  <c r="I73" i="1"/>
  <c r="I76" i="1"/>
  <c r="Z25" i="1"/>
  <c r="AK80" i="1"/>
  <c r="AK81" i="1" s="1"/>
  <c r="AK84" i="1" s="1"/>
  <c r="AJ25" i="1"/>
  <c r="R25" i="1"/>
  <c r="AB25" i="1"/>
  <c r="AJ80" i="1"/>
  <c r="AL25" i="1"/>
  <c r="I24" i="1"/>
  <c r="I67" i="1"/>
  <c r="R80" i="1"/>
  <c r="I53" i="1"/>
  <c r="I60" i="1"/>
  <c r="AB81" i="1"/>
  <c r="AB84" i="1" s="1"/>
  <c r="AL80" i="1"/>
  <c r="F80" i="1"/>
  <c r="P80" i="1"/>
  <c r="P81" i="1" s="1"/>
  <c r="P84" i="1" s="1"/>
  <c r="H80" i="1"/>
  <c r="H81" i="1" s="1"/>
  <c r="H84" i="1" s="1"/>
  <c r="S25" i="1"/>
  <c r="S80" i="1"/>
  <c r="I47" i="1"/>
  <c r="I36" i="1"/>
  <c r="I20" i="1"/>
  <c r="S81" i="1" l="1"/>
  <c r="S84" i="1" s="1"/>
  <c r="F81" i="1"/>
  <c r="F84" i="1" s="1"/>
  <c r="AL81" i="1"/>
  <c r="AL84" i="1" s="1"/>
  <c r="R81" i="1"/>
  <c r="R84" i="1" s="1"/>
  <c r="I25" i="1"/>
  <c r="Z81" i="1"/>
  <c r="I80" i="1"/>
  <c r="I81" i="1" l="1"/>
  <c r="I8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 Kristin Eiken</author>
    <author>Vidar Fosse</author>
  </authors>
  <commentList>
    <comment ref="U5" authorId="0" shapeId="0" xr:uid="{D1580CF9-586D-418E-9D51-544B3D74141D}">
      <text>
        <r>
          <rPr>
            <b/>
            <sz val="9"/>
            <color indexed="81"/>
            <rFont val="Tahoma"/>
            <family val="2"/>
          </rPr>
          <t>Ann Kristin Eiken:</t>
        </r>
        <r>
          <rPr>
            <sz val="9"/>
            <color indexed="81"/>
            <rFont val="Tahoma"/>
            <family val="2"/>
          </rPr>
          <t xml:space="preserve">
barneturnstevne
juleoppvisning</t>
        </r>
      </text>
    </comment>
    <comment ref="AC5" authorId="1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2 kretskonk</t>
        </r>
      </text>
    </comment>
    <comment ref="AM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Vidar Fosse:</t>
        </r>
        <r>
          <rPr>
            <sz val="9"/>
            <color indexed="81"/>
            <rFont val="Tahoma"/>
            <family val="2"/>
          </rPr>
          <t xml:space="preserve">
AFC- inngang og kiosksalg</t>
        </r>
      </text>
    </comment>
    <comment ref="AN5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Vidar Fosse:</t>
        </r>
        <r>
          <rPr>
            <sz val="9"/>
            <color indexed="81"/>
            <rFont val="Tahoma"/>
            <family val="2"/>
          </rPr>
          <t xml:space="preserve">
KM og
 Kretskonkurranse</t>
        </r>
      </text>
    </comment>
    <comment ref="AM9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Vidar Fosse:</t>
        </r>
        <r>
          <rPr>
            <sz val="9"/>
            <color indexed="81"/>
            <rFont val="Tahoma"/>
            <family val="2"/>
          </rPr>
          <t xml:space="preserve">
Båtvask på Kleven</t>
        </r>
      </text>
    </comment>
    <comment ref="U10" authorId="0" shapeId="0" xr:uid="{B34A4C7C-A016-4E93-8324-1A3F0D78CD90}">
      <text>
        <r>
          <rPr>
            <b/>
            <sz val="9"/>
            <color indexed="81"/>
            <rFont val="Tahoma"/>
            <charset val="1"/>
          </rPr>
          <t>Ann Kristin Eiken:</t>
        </r>
        <r>
          <rPr>
            <sz val="9"/>
            <color indexed="81"/>
            <rFont val="Tahoma"/>
            <charset val="1"/>
          </rPr>
          <t xml:space="preserve">
8000,- uk
100000,- sbm
50000,- andre
7500,- ABB</t>
        </r>
      </text>
    </comment>
    <comment ref="AC12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
2 krets konk +storkjerm</t>
        </r>
      </text>
    </comment>
    <comment ref="AL12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
Programblad AFC
</t>
        </r>
      </text>
    </comment>
    <comment ref="AM12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Vidar Fosse:</t>
        </r>
        <r>
          <rPr>
            <sz val="9"/>
            <color indexed="81"/>
            <rFont val="Tahoma"/>
            <family val="2"/>
          </rPr>
          <t xml:space="preserve">
Kr 4000,- frå Tussa til støtte kjøp av bom.</t>
        </r>
      </text>
    </comment>
    <comment ref="AN12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Ann Kristin Eiken:</t>
        </r>
        <r>
          <rPr>
            <sz val="9"/>
            <color indexed="81"/>
            <rFont val="Tahoma"/>
            <charset val="1"/>
          </rPr>
          <t xml:space="preserve">
Programblad ifm KM</t>
        </r>
      </text>
    </comment>
    <comment ref="U17" authorId="0" shapeId="0" xr:uid="{033A0DE1-A9C6-4C8D-969F-914BB2EB11B2}">
      <text>
        <r>
          <rPr>
            <b/>
            <sz val="9"/>
            <color indexed="81"/>
            <rFont val="Tahoma"/>
            <family val="2"/>
          </rPr>
          <t>Ann Kristin Eiken:</t>
        </r>
        <r>
          <rPr>
            <sz val="9"/>
            <color indexed="81"/>
            <rFont val="Tahoma"/>
            <family val="2"/>
          </rPr>
          <t xml:space="preserve">
Inkl reklameinntekter progblad</t>
        </r>
      </text>
    </comment>
    <comment ref="AC17" authorId="1" shapeId="0" xr:uid="{00000000-0006-0000-0000-000009000000}">
      <text>
        <r>
          <rPr>
            <sz val="9"/>
            <color indexed="81"/>
            <rFont val="Tahoma"/>
            <family val="2"/>
          </rPr>
          <t xml:space="preserve">
2 krets konk + restbataling frå ÅTF</t>
        </r>
      </text>
    </comment>
    <comment ref="AL17" authorId="1" shapeId="0" xr:uid="{00000000-0006-0000-0000-00000A000000}">
      <text>
        <r>
          <rPr>
            <sz val="9"/>
            <color indexed="81"/>
            <rFont val="Tahoma"/>
            <family val="2"/>
          </rPr>
          <t xml:space="preserve">
AFC 7-8 okt
</t>
        </r>
      </text>
    </comment>
    <comment ref="AM17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Vidar Fosse:</t>
        </r>
        <r>
          <rPr>
            <sz val="9"/>
            <color indexed="81"/>
            <rFont val="Tahoma"/>
            <family val="2"/>
          </rPr>
          <t xml:space="preserve">
Påmeldingsinntekter AFC</t>
        </r>
      </text>
    </comment>
    <comment ref="AN17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>Vidar Fosse:</t>
        </r>
        <r>
          <rPr>
            <sz val="9"/>
            <color indexed="81"/>
            <rFont val="Tahoma"/>
            <family val="2"/>
          </rPr>
          <t xml:space="preserve">
KM eller Kretskonkurranse</t>
        </r>
      </text>
    </comment>
    <comment ref="S18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>Vidar Fosse:</t>
        </r>
        <r>
          <rPr>
            <sz val="9"/>
            <color indexed="81"/>
            <rFont val="Tahoma"/>
            <family val="2"/>
          </rPr>
          <t xml:space="preserve">
Treningssamling gutter</t>
        </r>
      </text>
    </comment>
    <comment ref="V18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Ann Kristin Eiken:</t>
        </r>
        <r>
          <rPr>
            <sz val="9"/>
            <color indexed="81"/>
            <rFont val="Tahoma"/>
            <charset val="1"/>
          </rPr>
          <t xml:space="preserve">
Inntekt som tilhører 2016, innbet frå ÅTF</t>
        </r>
      </text>
    </comment>
    <comment ref="AC18" authorId="1" shapeId="0" xr:uid="{00000000-0006-0000-0000-00000F000000}">
      <text>
        <r>
          <rPr>
            <sz val="9"/>
            <color indexed="81"/>
            <rFont val="Tahoma"/>
            <family val="2"/>
          </rPr>
          <t xml:space="preserve">
2 treningssamingar</t>
        </r>
      </text>
    </comment>
    <comment ref="AL18" authorId="1" shapeId="0" xr:uid="{00000000-0006-0000-0000-000010000000}">
      <text>
        <r>
          <rPr>
            <sz val="9"/>
            <color indexed="81"/>
            <rFont val="Tahoma"/>
            <family val="2"/>
          </rPr>
          <t xml:space="preserve">
3 dagssamling med trening
13.mai,23 sept og 25 nov</t>
        </r>
      </text>
    </comment>
    <comment ref="AM18" authorId="1" shapeId="0" xr:uid="{00000000-0006-0000-0000-000011000000}">
      <text>
        <r>
          <rPr>
            <b/>
            <sz val="9"/>
            <color indexed="81"/>
            <rFont val="Tahoma"/>
            <family val="2"/>
          </rPr>
          <t>Vidar Fosse;
3 samlinger</t>
        </r>
      </text>
    </comment>
    <comment ref="AN18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Ann Kristin Eiken:</t>
        </r>
        <r>
          <rPr>
            <sz val="9"/>
            <color indexed="81"/>
            <rFont val="Tahoma"/>
            <charset val="1"/>
          </rPr>
          <t xml:space="preserve">
3 kretstreningssamlinger</t>
        </r>
      </text>
    </comment>
    <comment ref="T19" authorId="0" shapeId="0" xr:uid="{AEB9743C-2F64-44D8-8A6F-3C27B0770129}">
      <text>
        <r>
          <rPr>
            <b/>
            <sz val="9"/>
            <color indexed="81"/>
            <rFont val="Tahoma"/>
            <charset val="1"/>
          </rPr>
          <t>Ann Kristin Eiken:</t>
        </r>
        <r>
          <rPr>
            <sz val="9"/>
            <color indexed="81"/>
            <rFont val="Tahoma"/>
            <charset val="1"/>
          </rPr>
          <t xml:space="preserve">
Refusjon utstyrsmidler+ overføring frå IL Hødd</t>
        </r>
      </text>
    </comment>
    <comment ref="U19" authorId="0" shapeId="0" xr:uid="{03CBB4FC-C996-42F1-ABD6-548D04FCBE60}">
      <text>
        <r>
          <rPr>
            <b/>
            <sz val="9"/>
            <color indexed="81"/>
            <rFont val="Tahoma"/>
            <charset val="1"/>
          </rPr>
          <t>Ann Kristin Eiken:</t>
        </r>
        <r>
          <rPr>
            <sz val="9"/>
            <color indexed="81"/>
            <rFont val="Tahoma"/>
            <charset val="1"/>
          </rPr>
          <t xml:space="preserve">
Ref ustyrsmidler</t>
        </r>
      </text>
    </comment>
    <comment ref="V19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Vidar Fosse:</t>
        </r>
        <r>
          <rPr>
            <sz val="9"/>
            <color indexed="81"/>
            <rFont val="Tahoma"/>
            <family val="2"/>
          </rPr>
          <t xml:space="preserve">
Refusjon utstyr kr 7029
Frå MRGTK kr 1000</t>
        </r>
      </text>
    </comment>
    <comment ref="W19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Ann Kristin Eiken:</t>
        </r>
        <r>
          <rPr>
            <sz val="9"/>
            <color indexed="81"/>
            <rFont val="Tahoma"/>
            <charset val="1"/>
          </rPr>
          <t xml:space="preserve">
Antatt 20% ref på utstyr kjøpt 2017 for kr 150000</t>
        </r>
      </text>
    </comment>
    <comment ref="U21" authorId="0" shapeId="0" xr:uid="{3A703290-CBA0-417F-8151-6A077475CB48}">
      <text>
        <r>
          <rPr>
            <b/>
            <sz val="9"/>
            <color indexed="81"/>
            <rFont val="Tahoma"/>
            <family val="2"/>
          </rPr>
          <t>Ann Kristin Eiken:</t>
        </r>
        <r>
          <rPr>
            <sz val="9"/>
            <color indexed="81"/>
            <rFont val="Tahoma"/>
            <family val="2"/>
          </rPr>
          <t xml:space="preserve">
UVS kr 4000,-
Volda VG 1000,-
MRGTK 10000,- utleie til Trener 1 kurs</t>
        </r>
      </text>
    </comment>
    <comment ref="S27" authorId="1" shapeId="0" xr:uid="{00000000-0006-0000-0000-000015000000}">
      <text>
        <r>
          <rPr>
            <sz val="9"/>
            <color indexed="81"/>
            <rFont val="Tahoma"/>
            <family val="2"/>
          </rPr>
          <t xml:space="preserve">
Innkjøp vår og juleoppvisning</t>
        </r>
      </text>
    </comment>
    <comment ref="U27" authorId="0" shapeId="0" xr:uid="{35DB26E2-A9CE-4261-9E0B-A4ED081A9B18}">
      <text>
        <r>
          <rPr>
            <b/>
            <sz val="9"/>
            <color indexed="81"/>
            <rFont val="Tahoma"/>
            <charset val="1"/>
          </rPr>
          <t>Ann Kristin Eiken:Juleoppvisning</t>
        </r>
      </text>
    </comment>
    <comment ref="AC27" authorId="1" shapeId="0" xr:uid="{00000000-0006-0000-0000-000016000000}">
      <text>
        <r>
          <rPr>
            <sz val="9"/>
            <color indexed="81"/>
            <rFont val="Tahoma"/>
            <family val="2"/>
          </rPr>
          <t xml:space="preserve">
Premier</t>
        </r>
      </text>
    </comment>
    <comment ref="AL27" authorId="1" shapeId="0" xr:uid="{00000000-0006-0000-0000-000017000000}">
      <text>
        <r>
          <rPr>
            <sz val="9"/>
            <color indexed="81"/>
            <rFont val="Tahoma"/>
            <family val="2"/>
          </rPr>
          <t xml:space="preserve">
Varekost AFC</t>
        </r>
      </text>
    </comment>
    <comment ref="AN27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Ann Kristin Eiken:</t>
        </r>
        <r>
          <rPr>
            <sz val="9"/>
            <color indexed="81"/>
            <rFont val="Tahoma"/>
            <charset val="1"/>
          </rPr>
          <t xml:space="preserve">
KM+Kretskonk</t>
        </r>
      </text>
    </comment>
    <comment ref="AL29" authorId="1" shapeId="0" xr:uid="{00000000-0006-0000-0000-000019000000}">
      <text>
        <r>
          <rPr>
            <sz val="9"/>
            <color indexed="81"/>
            <rFont val="Tahoma"/>
            <family val="2"/>
          </rPr>
          <t xml:space="preserve">
3NC
3FIG
2AFC</t>
        </r>
      </text>
    </comment>
    <comment ref="S32" authorId="1" shapeId="0" xr:uid="{00000000-0006-0000-0000-00001A000000}">
      <text>
        <r>
          <rPr>
            <sz val="9"/>
            <color indexed="81"/>
            <rFont val="Tahoma"/>
            <family val="2"/>
          </rPr>
          <t xml:space="preserve">
Innkjøp utstyr inkl. frakt</t>
        </r>
      </text>
    </comment>
    <comment ref="U32" authorId="0" shapeId="0" xr:uid="{E383A971-52A7-4671-AD31-46D6D4431677}">
      <text>
        <r>
          <rPr>
            <b/>
            <sz val="9"/>
            <color indexed="81"/>
            <rFont val="Tahoma"/>
            <family val="2"/>
          </rPr>
          <t>Ann Kristin Eiken:</t>
        </r>
        <r>
          <rPr>
            <sz val="9"/>
            <color indexed="81"/>
            <rFont val="Tahoma"/>
            <family val="2"/>
          </rPr>
          <t xml:space="preserve">
Nytt frittstgulv kr 450000 + annet utstyr</t>
        </r>
      </text>
    </comment>
    <comment ref="W32" authorId="0" shapeId="0" xr:uid="{00000000-0006-0000-0000-00001B000000}">
      <text>
        <r>
          <rPr>
            <b/>
            <sz val="9"/>
            <color indexed="81"/>
            <rFont val="Tahoma"/>
            <charset val="1"/>
          </rPr>
          <t>Ann Kristin Eiken:</t>
        </r>
        <r>
          <rPr>
            <sz val="9"/>
            <color indexed="81"/>
            <rFont val="Tahoma"/>
            <charset val="1"/>
          </rPr>
          <t xml:space="preserve">
Kjøp av 2 ekstra skrankeholmer
Skumprodukt , bue til ribbevegg 2 stk
Småprodukt til Gymleik
3 landingsmattter 2x1 meter</t>
        </r>
      </text>
    </comment>
    <comment ref="AC32" authorId="1" shapeId="0" xr:uid="{00000000-0006-0000-0000-00001C000000}">
      <text>
        <r>
          <rPr>
            <sz val="9"/>
            <color indexed="81"/>
            <rFont val="Tahoma"/>
            <family val="2"/>
          </rPr>
          <t xml:space="preserve">
2 stk CD spiller med USB </t>
        </r>
      </text>
    </comment>
    <comment ref="AL32" authorId="1" shapeId="0" xr:uid="{00000000-0006-0000-0000-00001D000000}">
      <text>
        <r>
          <rPr>
            <sz val="9"/>
            <color indexed="81"/>
            <rFont val="Tahoma"/>
            <family val="2"/>
          </rPr>
          <t xml:space="preserve">
Investrring i apparat</t>
        </r>
      </text>
    </comment>
    <comment ref="U34" authorId="0" shapeId="0" xr:uid="{7B055D0C-80D0-495C-B9E1-C4CE64F794C7}">
      <text>
        <r>
          <rPr>
            <b/>
            <sz val="9"/>
            <color indexed="81"/>
            <rFont val="Tahoma"/>
            <family val="2"/>
          </rPr>
          <t>Ann Kristin Eiken:</t>
        </r>
        <r>
          <rPr>
            <sz val="9"/>
            <color indexed="81"/>
            <rFont val="Tahoma"/>
            <family val="2"/>
          </rPr>
          <t xml:space="preserve">
Barneturnstevne</t>
        </r>
      </text>
    </comment>
    <comment ref="AL34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Ann Kristin Eiken:</t>
        </r>
        <r>
          <rPr>
            <sz val="9"/>
            <color indexed="81"/>
            <rFont val="Tahoma"/>
            <family val="2"/>
          </rPr>
          <t xml:space="preserve">
AFC premier blir dekket av AlfaFactor Scandinavia v/ Marianne</t>
        </r>
      </text>
    </comment>
    <comment ref="AN34" authorId="1" shapeId="0" xr:uid="{00000000-0006-0000-0000-00001F000000}">
      <text>
        <r>
          <rPr>
            <b/>
            <sz val="9"/>
            <color indexed="81"/>
            <rFont val="Tahoma"/>
            <family val="2"/>
          </rPr>
          <t>Vidar Fosse:</t>
        </r>
        <r>
          <rPr>
            <sz val="9"/>
            <color indexed="81"/>
            <rFont val="Tahoma"/>
            <family val="2"/>
          </rPr>
          <t xml:space="preserve">
Premier til KM+ KM medaljer
Leige av lydanelgg</t>
        </r>
      </text>
    </comment>
    <comment ref="AN35" authorId="1" shapeId="0" xr:uid="{00000000-0006-0000-0000-000020000000}">
      <text>
        <r>
          <rPr>
            <b/>
            <sz val="9"/>
            <color indexed="81"/>
            <rFont val="Tahoma"/>
            <family val="2"/>
          </rPr>
          <t>Vidar Fosse:</t>
        </r>
        <r>
          <rPr>
            <sz val="9"/>
            <color indexed="81"/>
            <rFont val="Tahoma"/>
            <family val="2"/>
          </rPr>
          <t xml:space="preserve">
Kostnad med innheting av gutadommer.</t>
        </r>
      </text>
    </comment>
    <comment ref="AN37" authorId="0" shapeId="0" xr:uid="{00000000-0006-0000-0000-000021000000}">
      <text>
        <r>
          <rPr>
            <b/>
            <sz val="9"/>
            <color indexed="81"/>
            <rFont val="Tahoma"/>
            <charset val="1"/>
          </rPr>
          <t>Ann Kristin Eiken:</t>
        </r>
        <r>
          <rPr>
            <sz val="9"/>
            <color indexed="81"/>
            <rFont val="Tahoma"/>
            <charset val="1"/>
          </rPr>
          <t xml:space="preserve">
Inkl løn til Sofie, Thale, Emilie, Sanne og Svale, Vidar</t>
        </r>
      </text>
    </comment>
    <comment ref="S39" authorId="1" shapeId="0" xr:uid="{00000000-0006-0000-0000-000022000000}">
      <text>
        <r>
          <rPr>
            <sz val="9"/>
            <color indexed="81"/>
            <rFont val="Tahoma"/>
            <family val="2"/>
          </rPr>
          <t xml:space="preserve">
6 stk på trener 1 kurs</t>
        </r>
      </text>
    </comment>
    <comment ref="S40" authorId="1" shapeId="0" xr:uid="{00000000-0006-0000-0000-000023000000}">
      <text>
        <r>
          <rPr>
            <sz val="9"/>
            <color indexed="81"/>
            <rFont val="Tahoma"/>
            <family val="2"/>
          </rPr>
          <t xml:space="preserve">
Dommerskurs matr </t>
        </r>
      </text>
    </comment>
    <comment ref="U52" authorId="0" shapeId="0" xr:uid="{F0EE0F53-01C0-45C4-9CD0-E089380CD75C}">
      <text>
        <r>
          <rPr>
            <b/>
            <sz val="9"/>
            <color indexed="81"/>
            <rFont val="Tahoma"/>
            <family val="2"/>
          </rPr>
          <t>Ann Kristin Eiken:</t>
        </r>
        <r>
          <rPr>
            <sz val="9"/>
            <color indexed="81"/>
            <rFont val="Tahoma"/>
            <family val="2"/>
          </rPr>
          <t xml:space="preserve">
Vedlikehold</t>
        </r>
      </text>
    </comment>
    <comment ref="S59" authorId="1" shapeId="0" xr:uid="{00000000-0006-0000-0000-000024000000}">
      <text>
        <r>
          <rPr>
            <sz val="9"/>
            <color indexed="81"/>
            <rFont val="Tahoma"/>
            <family val="2"/>
          </rPr>
          <t xml:space="preserve">
Magnesium</t>
        </r>
      </text>
    </comment>
    <comment ref="U59" authorId="0" shapeId="0" xr:uid="{1A180644-1728-41C2-91B3-EB5F22FC0A71}">
      <text>
        <r>
          <rPr>
            <b/>
            <sz val="9"/>
            <color indexed="81"/>
            <rFont val="Tahoma"/>
            <family val="2"/>
          </rPr>
          <t>Ann Kristin Eiken:</t>
        </r>
        <r>
          <rPr>
            <sz val="9"/>
            <color indexed="81"/>
            <rFont val="Tahoma"/>
            <family val="2"/>
          </rPr>
          <t xml:space="preserve">
heimeside</t>
        </r>
      </text>
    </comment>
    <comment ref="V59" authorId="0" shapeId="0" xr:uid="{00000000-0006-0000-0000-000025000000}">
      <text>
        <r>
          <rPr>
            <b/>
            <sz val="9"/>
            <color indexed="81"/>
            <rFont val="Tahoma"/>
            <charset val="1"/>
          </rPr>
          <t>Ann Kristin Eiken:</t>
        </r>
        <r>
          <rPr>
            <sz val="9"/>
            <color indexed="81"/>
            <rFont val="Tahoma"/>
            <charset val="1"/>
          </rPr>
          <t xml:space="preserve">
Drift heimesidde og kjøp av lapptopp 2 stk.</t>
        </r>
      </text>
    </comment>
    <comment ref="W59" authorId="0" shapeId="0" xr:uid="{00000000-0006-0000-0000-000026000000}">
      <text>
        <r>
          <rPr>
            <b/>
            <sz val="9"/>
            <color indexed="81"/>
            <rFont val="Tahoma"/>
            <charset val="1"/>
          </rPr>
          <t>Ann Kristin Eiken:</t>
        </r>
        <r>
          <rPr>
            <sz val="9"/>
            <color indexed="81"/>
            <rFont val="Tahoma"/>
            <charset val="1"/>
          </rPr>
          <t xml:space="preserve">
Drift av heimeside - Fantastiske Osberget</t>
        </r>
      </text>
    </comment>
    <comment ref="AL65" authorId="1" shapeId="0" xr:uid="{00000000-0006-0000-0000-000027000000}">
      <text>
        <r>
          <rPr>
            <sz val="9"/>
            <color indexed="81"/>
            <rFont val="Tahoma"/>
            <family val="2"/>
          </rPr>
          <t xml:space="preserve">
Rutsamling</t>
        </r>
      </text>
    </comment>
    <comment ref="AM65" authorId="1" shapeId="0" xr:uid="{00000000-0006-0000-0000-000028000000}">
      <text>
        <r>
          <rPr>
            <b/>
            <sz val="9"/>
            <color indexed="81"/>
            <rFont val="Tahoma"/>
            <family val="2"/>
          </rPr>
          <t>Vidar Fosse:</t>
        </r>
        <r>
          <rPr>
            <sz val="9"/>
            <color indexed="81"/>
            <rFont val="Tahoma"/>
            <family val="2"/>
          </rPr>
          <t xml:space="preserve">
Betaling reise M Dangel</t>
        </r>
      </text>
    </comment>
    <comment ref="AN65" authorId="1" shapeId="0" xr:uid="{00000000-0006-0000-0000-000029000000}">
      <text>
        <r>
          <rPr>
            <b/>
            <sz val="9"/>
            <color indexed="81"/>
            <rFont val="Tahoma"/>
            <family val="2"/>
          </rPr>
          <t>Vidar Fosse:</t>
        </r>
        <r>
          <rPr>
            <sz val="9"/>
            <color indexed="81"/>
            <rFont val="Tahoma"/>
            <family val="2"/>
          </rPr>
          <t xml:space="preserve">
Utgifter til Landslagssamlinger for trener landslagsgymnast</t>
        </r>
      </text>
    </comment>
    <comment ref="W70" authorId="0" shapeId="0" xr:uid="{00000000-0006-0000-0000-00002A000000}">
      <text>
        <r>
          <rPr>
            <b/>
            <sz val="9"/>
            <color indexed="81"/>
            <rFont val="Tahoma"/>
            <charset val="1"/>
          </rPr>
          <t>Ann Kristin Eiken:</t>
        </r>
        <r>
          <rPr>
            <sz val="9"/>
            <color indexed="81"/>
            <rFont val="Tahoma"/>
            <charset val="1"/>
          </rPr>
          <t xml:space="preserve">
Forbundskontigent og kretskontigent.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Vidar Fosse</author>
    <author>Ann Kristin Eiken</author>
  </authors>
  <commentList>
    <comment ref="V3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2 kretskonk</t>
        </r>
      </text>
    </comment>
    <comment ref="AD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Vidar Fosse:</t>
        </r>
        <r>
          <rPr>
            <sz val="9"/>
            <color indexed="81"/>
            <rFont val="Tahoma"/>
            <family val="2"/>
          </rPr>
          <t xml:space="preserve">
AFC- inngang og kiosksalg</t>
        </r>
      </text>
    </comment>
    <comment ref="AE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Vidar Fosse:</t>
        </r>
        <r>
          <rPr>
            <sz val="9"/>
            <color indexed="81"/>
            <rFont val="Tahoma"/>
            <family val="2"/>
          </rPr>
          <t xml:space="preserve">
KM eller Kretskonkurranse</t>
        </r>
      </text>
    </comment>
    <comment ref="AD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Vidar Fosse:</t>
        </r>
        <r>
          <rPr>
            <sz val="9"/>
            <color indexed="81"/>
            <rFont val="Tahoma"/>
            <family val="2"/>
          </rPr>
          <t xml:space="preserve">
Båtvask på Kleven</t>
        </r>
      </text>
    </comment>
    <comment ref="V9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
2 krets konk +storkjerm</t>
        </r>
      </text>
    </comment>
    <comment ref="AC9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
Programblad AFC
</t>
        </r>
      </text>
    </comment>
    <comment ref="AD9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Vidar Fosse:</t>
        </r>
        <r>
          <rPr>
            <sz val="9"/>
            <color indexed="81"/>
            <rFont val="Tahoma"/>
            <family val="2"/>
          </rPr>
          <t xml:space="preserve">
Kr 4000,- frå Tussa til støtte kjøp av bom.</t>
        </r>
      </text>
    </comment>
    <comment ref="V15" authorId="0" shapeId="0" xr:uid="{00000000-0006-0000-0100-000008000000}">
      <text>
        <r>
          <rPr>
            <sz val="9"/>
            <color indexed="81"/>
            <rFont val="Tahoma"/>
            <family val="2"/>
          </rPr>
          <t xml:space="preserve">
2 krets konk + restbataling frå ÅTF</t>
        </r>
      </text>
    </comment>
    <comment ref="AC15" authorId="0" shapeId="0" xr:uid="{00000000-0006-0000-0100-000009000000}">
      <text>
        <r>
          <rPr>
            <sz val="9"/>
            <color indexed="81"/>
            <rFont val="Tahoma"/>
            <family val="2"/>
          </rPr>
          <t xml:space="preserve">
AFC 7-8 okt
</t>
        </r>
      </text>
    </comment>
    <comment ref="AD15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Vidar Fosse:</t>
        </r>
        <r>
          <rPr>
            <sz val="9"/>
            <color indexed="81"/>
            <rFont val="Tahoma"/>
            <family val="2"/>
          </rPr>
          <t xml:space="preserve">
Påmeldingsinntekter AFC</t>
        </r>
      </text>
    </comment>
    <comment ref="AE15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Vidar Fosse:</t>
        </r>
        <r>
          <rPr>
            <sz val="9"/>
            <color indexed="81"/>
            <rFont val="Tahoma"/>
            <family val="2"/>
          </rPr>
          <t xml:space="preserve">
KM eller Kretskonkurranse</t>
        </r>
      </text>
    </comment>
    <comment ref="Q16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Vidar Fosse:</t>
        </r>
        <r>
          <rPr>
            <sz val="9"/>
            <color indexed="81"/>
            <rFont val="Tahoma"/>
            <family val="2"/>
          </rPr>
          <t xml:space="preserve">
Treningssamling gutter</t>
        </r>
      </text>
    </comment>
    <comment ref="V16" authorId="0" shapeId="0" xr:uid="{00000000-0006-0000-0100-00000D000000}">
      <text>
        <r>
          <rPr>
            <sz val="9"/>
            <color indexed="81"/>
            <rFont val="Tahoma"/>
            <family val="2"/>
          </rPr>
          <t xml:space="preserve">
2 treningssamingar</t>
        </r>
      </text>
    </comment>
    <comment ref="AC16" authorId="0" shapeId="0" xr:uid="{00000000-0006-0000-0100-00000E000000}">
      <text>
        <r>
          <rPr>
            <sz val="9"/>
            <color indexed="81"/>
            <rFont val="Tahoma"/>
            <family val="2"/>
          </rPr>
          <t xml:space="preserve">
3 dagssamling med trening
13.mai,23 sept og 25 nov</t>
        </r>
      </text>
    </comment>
    <comment ref="AD16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Vidar Fosse;
3 samlinger</t>
        </r>
      </text>
    </comment>
    <comment ref="R1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Vidar Fosse:</t>
        </r>
        <r>
          <rPr>
            <sz val="9"/>
            <color indexed="81"/>
            <rFont val="Tahoma"/>
            <family val="2"/>
          </rPr>
          <t xml:space="preserve">
Refusjon utstyr kr 7029
Frå MRGTK kr 1000</t>
        </r>
      </text>
    </comment>
    <comment ref="Q25" authorId="0" shapeId="0" xr:uid="{00000000-0006-0000-0100-000011000000}">
      <text>
        <r>
          <rPr>
            <sz val="9"/>
            <color indexed="81"/>
            <rFont val="Tahoma"/>
            <family val="2"/>
          </rPr>
          <t xml:space="preserve">
Innkjøp vår og juleoppvisning</t>
        </r>
      </text>
    </comment>
    <comment ref="V25" authorId="0" shapeId="0" xr:uid="{00000000-0006-0000-0100-000012000000}">
      <text>
        <r>
          <rPr>
            <sz val="9"/>
            <color indexed="81"/>
            <rFont val="Tahoma"/>
            <family val="2"/>
          </rPr>
          <t xml:space="preserve">
Premier</t>
        </r>
      </text>
    </comment>
    <comment ref="AC25" authorId="0" shapeId="0" xr:uid="{00000000-0006-0000-0100-000013000000}">
      <text>
        <r>
          <rPr>
            <sz val="9"/>
            <color indexed="81"/>
            <rFont val="Tahoma"/>
            <family val="2"/>
          </rPr>
          <t xml:space="preserve">
Varekost AFC</t>
        </r>
      </text>
    </comment>
    <comment ref="AC27" authorId="0" shapeId="0" xr:uid="{00000000-0006-0000-0100-000014000000}">
      <text>
        <r>
          <rPr>
            <sz val="9"/>
            <color indexed="81"/>
            <rFont val="Tahoma"/>
            <family val="2"/>
          </rPr>
          <t xml:space="preserve">
3NC
3FIG
2AFC</t>
        </r>
      </text>
    </comment>
    <comment ref="Q30" authorId="0" shapeId="0" xr:uid="{00000000-0006-0000-0100-000015000000}">
      <text>
        <r>
          <rPr>
            <sz val="9"/>
            <color indexed="81"/>
            <rFont val="Tahoma"/>
            <family val="2"/>
          </rPr>
          <t xml:space="preserve">
Innkjøp utstyr inkl. frakt</t>
        </r>
      </text>
    </comment>
    <comment ref="V30" authorId="0" shapeId="0" xr:uid="{00000000-0006-0000-0100-000016000000}">
      <text>
        <r>
          <rPr>
            <sz val="9"/>
            <color indexed="81"/>
            <rFont val="Tahoma"/>
            <family val="2"/>
          </rPr>
          <t xml:space="preserve">
2 stk CD spiller med USB </t>
        </r>
      </text>
    </comment>
    <comment ref="AC30" authorId="0" shapeId="0" xr:uid="{00000000-0006-0000-0100-000017000000}">
      <text>
        <r>
          <rPr>
            <sz val="9"/>
            <color indexed="81"/>
            <rFont val="Tahoma"/>
            <family val="2"/>
          </rPr>
          <t xml:space="preserve">
Investrring i apparat</t>
        </r>
      </text>
    </comment>
    <comment ref="AC32" authorId="1" shapeId="0" xr:uid="{00000000-0006-0000-0100-000018000000}">
      <text>
        <r>
          <rPr>
            <b/>
            <sz val="9"/>
            <color indexed="81"/>
            <rFont val="Tahoma"/>
            <family val="2"/>
          </rPr>
          <t>Ann Kristin Eiken:</t>
        </r>
        <r>
          <rPr>
            <sz val="9"/>
            <color indexed="81"/>
            <rFont val="Tahoma"/>
            <family val="2"/>
          </rPr>
          <t xml:space="preserve">
AFC premier blir dekket av AlfaFactor Scandinavia v/ Marianne</t>
        </r>
      </text>
    </comment>
    <comment ref="Q36" authorId="0" shapeId="0" xr:uid="{00000000-0006-0000-0100-000019000000}">
      <text>
        <r>
          <rPr>
            <sz val="9"/>
            <color indexed="81"/>
            <rFont val="Tahoma"/>
            <family val="2"/>
          </rPr>
          <t xml:space="preserve">
6 stk på trener 1 kurs</t>
        </r>
      </text>
    </comment>
    <comment ref="Q37" authorId="0" shapeId="0" xr:uid="{00000000-0006-0000-0100-00001A000000}">
      <text>
        <r>
          <rPr>
            <sz val="9"/>
            <color indexed="81"/>
            <rFont val="Tahoma"/>
            <family val="2"/>
          </rPr>
          <t xml:space="preserve">
Dommerskurs matr </t>
        </r>
      </text>
    </comment>
    <comment ref="Q51" authorId="0" shapeId="0" xr:uid="{00000000-0006-0000-0100-00001B000000}">
      <text>
        <r>
          <rPr>
            <sz val="9"/>
            <color indexed="81"/>
            <rFont val="Tahoma"/>
            <family val="2"/>
          </rPr>
          <t xml:space="preserve">
Magnesium</t>
        </r>
      </text>
    </comment>
    <comment ref="AC57" authorId="0" shapeId="0" xr:uid="{00000000-0006-0000-0100-00001C000000}">
      <text>
        <r>
          <rPr>
            <sz val="9"/>
            <color indexed="81"/>
            <rFont val="Tahoma"/>
            <family val="2"/>
          </rPr>
          <t xml:space="preserve">
Rutsamling</t>
        </r>
      </text>
    </comment>
    <comment ref="AD57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Vidar Fosse:</t>
        </r>
        <r>
          <rPr>
            <sz val="9"/>
            <color indexed="81"/>
            <rFont val="Tahoma"/>
            <family val="2"/>
          </rPr>
          <t xml:space="preserve">
Betaling reise M Dangel</t>
        </r>
      </text>
    </comment>
    <comment ref="AE57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Vidar Fosse:</t>
        </r>
        <r>
          <rPr>
            <sz val="9"/>
            <color indexed="81"/>
            <rFont val="Tahoma"/>
            <family val="2"/>
          </rPr>
          <t xml:space="preserve">
Utgifter til Landslagssamlinger for trener landslagsgymnast</t>
        </r>
      </text>
    </comment>
  </commentList>
</comments>
</file>

<file path=xl/sharedStrings.xml><?xml version="1.0" encoding="utf-8"?>
<sst xmlns="http://schemas.openxmlformats.org/spreadsheetml/2006/main" count="240" uniqueCount="103">
  <si>
    <t>Felles</t>
  </si>
  <si>
    <t>RG - 200</t>
  </si>
  <si>
    <t>Kontonr</t>
  </si>
  <si>
    <t>Tekst</t>
  </si>
  <si>
    <t>R2014</t>
  </si>
  <si>
    <t>B2015</t>
  </si>
  <si>
    <t>R2015</t>
  </si>
  <si>
    <t>B2016</t>
  </si>
  <si>
    <t>R2016</t>
  </si>
  <si>
    <t>B2017</t>
  </si>
  <si>
    <t>EGENANDELAR GYMNASTER</t>
  </si>
  <si>
    <t>INNT. INTERNE ARR. KIOSK/INNGANG</t>
  </si>
  <si>
    <t>INNTEKTER LOTTERI</t>
  </si>
  <si>
    <t>TRENINGSAVGIFT</t>
  </si>
  <si>
    <t>DUGNADSINNTEKTER</t>
  </si>
  <si>
    <t>GAVEMIDLER</t>
  </si>
  <si>
    <t>KULTURMIDLAR</t>
  </si>
  <si>
    <t>SPONSORINNTEKTER</t>
  </si>
  <si>
    <t>ANDEL GRASROTMIDLAR</t>
  </si>
  <si>
    <t>TILSKOT MRGT (KRETS)</t>
  </si>
  <si>
    <t>LAM - MIDLAR</t>
  </si>
  <si>
    <t>Støtte oppsøkjande virksomhet</t>
  </si>
  <si>
    <t>MOMSKOMPENSASJON</t>
  </si>
  <si>
    <t>INNT. HØDDKONK. PÅMLD INKL MÅLTID</t>
  </si>
  <si>
    <t>INNT. HØDD TREN.SAML.PÅMLD INKL MÅLTID</t>
  </si>
  <si>
    <t>ANDRE TILSKUDD</t>
  </si>
  <si>
    <t>Sum salgsinntekter</t>
  </si>
  <si>
    <t>1,067,200</t>
  </si>
  <si>
    <t>Leieinntekter fast eiendom</t>
  </si>
  <si>
    <t>Andre driftsinntekter</t>
  </si>
  <si>
    <t>REFUNDERTE UTGIFTER</t>
  </si>
  <si>
    <t>Sum andre salgsinntekter</t>
  </si>
  <si>
    <t>SUM DRIFTSINNTEKTER</t>
  </si>
  <si>
    <t>1,088,200</t>
  </si>
  <si>
    <t>KOSTN. INTERNE ARRANGEMENT</t>
  </si>
  <si>
    <t>PÅMLD.AVG. KRETSKONK/MESTERSKAP</t>
  </si>
  <si>
    <t>PÅMLD.AVG. NASJ/REG. KONK</t>
  </si>
  <si>
    <t>REISEUTGIFTER GYMNASTER</t>
  </si>
  <si>
    <t>UTG. TRENINGSSAMLING GYMNASTER</t>
  </si>
  <si>
    <t>TRENINGSUTSTYR</t>
  </si>
  <si>
    <t>TRENINGSSAML. HØDD-ARR.</t>
  </si>
  <si>
    <t>KOSTN STEMN/KONK HØDD-ARR.</t>
  </si>
  <si>
    <t>KOSTN DOMMARAR HØDD-ARR.</t>
  </si>
  <si>
    <t>Sum varekostnader</t>
  </si>
  <si>
    <t>TRENARKOMPENSAJON/LØN</t>
  </si>
  <si>
    <t>TRENERKURS INKL MATERIELL</t>
  </si>
  <si>
    <t>DOMMARKURS INKL MATERIELL</t>
  </si>
  <si>
    <t>UTGIFTER FADDERORDNING/INNLEIDE TJENESTER</t>
  </si>
  <si>
    <t>UTG OPPSØK. VIRKSOMHET</t>
  </si>
  <si>
    <t>Sum lønnskostnader</t>
  </si>
  <si>
    <t>LEIE LOKALER</t>
  </si>
  <si>
    <t>STRAUM</t>
  </si>
  <si>
    <t>REINHALD/RENOVASJON</t>
  </si>
  <si>
    <t>ANNEN KOSTNAD LOKALER</t>
  </si>
  <si>
    <t>Sum kostnader lokaler</t>
  </si>
  <si>
    <t>Sum kostnadsførte anskaffelser</t>
  </si>
  <si>
    <t>Revisjonshonorar</t>
  </si>
  <si>
    <t>REKNESKAPSHONORAR</t>
  </si>
  <si>
    <t>TRENARLISENSER</t>
  </si>
  <si>
    <t>ANNEN KOSTNAD</t>
  </si>
  <si>
    <t>Sum eksterne honorarer</t>
  </si>
  <si>
    <t>Porto, aviser og kurs</t>
  </si>
  <si>
    <t>Sum kontorkostnader</t>
  </si>
  <si>
    <t>REISEUTG KONK. TRENARAR</t>
  </si>
  <si>
    <t>REISEUTG. TRENARKURS</t>
  </si>
  <si>
    <t>REISEUTG TREN.SAML TRENARAR</t>
  </si>
  <si>
    <t>REISEUTG DOMMARKURS</t>
  </si>
  <si>
    <t>Sum reise, diett, bilgodtgj</t>
  </si>
  <si>
    <t>ANNONSERING</t>
  </si>
  <si>
    <t>Sum salgs- og reklamekostnader</t>
  </si>
  <si>
    <t>KONTINGENT FORBUND</t>
  </si>
  <si>
    <t>GAVER/PREMIER</t>
  </si>
  <si>
    <t>FORSIKRINGSPREMIE</t>
  </si>
  <si>
    <t>Gaver og kontingenter</t>
  </si>
  <si>
    <t>Bank og kortgebyrer</t>
  </si>
  <si>
    <t>Annen kostnad m/fradrag</t>
  </si>
  <si>
    <t>Sum andre kostnader</t>
  </si>
  <si>
    <t>Tap på fordringer</t>
  </si>
  <si>
    <t>Sum andre driftskostnader</t>
  </si>
  <si>
    <t>SUM DRIFTSKOSTNADER</t>
  </si>
  <si>
    <t>DRIFTSRESULTAT</t>
  </si>
  <si>
    <t>Renteinntekt bankinnskudd</t>
  </si>
  <si>
    <t>ÅRSRESULTAT</t>
  </si>
  <si>
    <t xml:space="preserve"> </t>
  </si>
  <si>
    <t>R2017</t>
  </si>
  <si>
    <t>R2018</t>
  </si>
  <si>
    <t>B2018</t>
  </si>
  <si>
    <t>B2019</t>
  </si>
  <si>
    <t>APP T 100</t>
  </si>
  <si>
    <t>APP 100</t>
  </si>
  <si>
    <t>Viderefakturering av omkostninger</t>
  </si>
  <si>
    <t>Arbeidsgiveravgift</t>
  </si>
  <si>
    <t>FP beregnet</t>
  </si>
  <si>
    <t>Motkonto fordeleer gruppe 52</t>
  </si>
  <si>
    <t>Renovasjon, vann og avløp</t>
  </si>
  <si>
    <t>REINHALD lokaler</t>
  </si>
  <si>
    <t>Annen fordel i arbeidsforhold</t>
  </si>
  <si>
    <t>Rentekostnad leverandørgjeld</t>
  </si>
  <si>
    <t>Total</t>
  </si>
  <si>
    <t>Trenerkomp u/10000</t>
  </si>
  <si>
    <t>KOSTN DOMMARAR HØDD</t>
  </si>
  <si>
    <t>Arbeidsgiveravgift FP</t>
  </si>
  <si>
    <t>TRENINGSUTSTYR forbruk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</si>
</sst>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kr&quot;_-;\-* #,##0.00\ &quot;kr&quot;_-;_-* &quot;-&quot;??\ &quot;kr&quot;_-;_-@_-"/>
  </numFmts>
  <fonts count="1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5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double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double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thick">
        <color rgb="FF000000"/>
      </right>
      <top/>
      <bottom style="double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/>
      <bottom style="double">
        <color rgb="FF000000"/>
      </bottom>
      <diagonal/>
    </border>
    <border>
      <left style="medium">
        <color rgb="FFCCCCCC"/>
      </left>
      <right/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/>
      <bottom style="double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indexed="64"/>
      </top>
      <bottom style="double">
        <color rgb="FF00000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rgb="FF000000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double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 style="thin">
        <color indexed="64"/>
      </right>
      <top style="double">
        <color rgb="FF000000"/>
      </top>
      <bottom style="double">
        <color indexed="64"/>
      </bottom>
      <diagonal/>
    </border>
    <border>
      <left style="medium">
        <color rgb="FFCCCCCC"/>
      </left>
      <right style="medium">
        <color rgb="FFCCCCCC"/>
      </right>
      <top style="double">
        <color rgb="FF000000"/>
      </top>
      <bottom style="double">
        <color indexed="64"/>
      </bottom>
      <diagonal/>
    </border>
    <border>
      <left style="medium">
        <color rgb="FFCCCCCC"/>
      </left>
      <right style="thick">
        <color rgb="FF000000"/>
      </right>
      <top style="double">
        <color rgb="FF000000"/>
      </top>
      <bottom style="double">
        <color indexed="64"/>
      </bottom>
      <diagonal/>
    </border>
    <border>
      <left style="medium">
        <color rgb="FFCCCCCC"/>
      </left>
      <right/>
      <top style="double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rgb="FF000000"/>
      </left>
      <right style="thick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medium">
        <color indexed="64"/>
      </bottom>
      <diagonal/>
    </border>
    <border>
      <left style="medium">
        <color rgb="FFCCCCCC"/>
      </left>
      <right style="thick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/>
      <diagonal/>
    </border>
    <border>
      <left/>
      <right style="thick">
        <color rgb="FF000000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double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84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7" fillId="0" borderId="4" xfId="0" applyFont="1" applyBorder="1"/>
    <xf numFmtId="0" fontId="7" fillId="0" borderId="5" xfId="0" applyFont="1" applyBorder="1" applyAlignment="1">
      <alignment horizontal="right"/>
    </xf>
    <xf numFmtId="3" fontId="8" fillId="0" borderId="4" xfId="0" applyNumberFormat="1" applyFont="1" applyBorder="1" applyAlignment="1">
      <alignment horizontal="right" vertical="top" wrapText="1"/>
    </xf>
    <xf numFmtId="3" fontId="7" fillId="2" borderId="5" xfId="0" applyNumberFormat="1" applyFont="1" applyFill="1" applyBorder="1" applyAlignment="1">
      <alignment horizontal="right"/>
    </xf>
    <xf numFmtId="3" fontId="7" fillId="0" borderId="5" xfId="0" applyNumberFormat="1" applyFont="1" applyBorder="1" applyAlignment="1">
      <alignment horizontal="right"/>
    </xf>
    <xf numFmtId="3" fontId="7" fillId="5" borderId="5" xfId="0" applyNumberFormat="1" applyFont="1" applyFill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3" fontId="7" fillId="2" borderId="15" xfId="0" applyNumberFormat="1" applyFont="1" applyFill="1" applyBorder="1" applyAlignment="1">
      <alignment horizontal="right"/>
    </xf>
    <xf numFmtId="3" fontId="4" fillId="0" borderId="20" xfId="0" applyNumberFormat="1" applyFont="1" applyBorder="1"/>
    <xf numFmtId="3" fontId="4" fillId="5" borderId="21" xfId="0" applyNumberFormat="1" applyFont="1" applyFill="1" applyBorder="1" applyAlignment="1">
      <alignment horizontal="right"/>
    </xf>
    <xf numFmtId="3" fontId="4" fillId="0" borderId="21" xfId="0" applyNumberFormat="1" applyFont="1" applyBorder="1"/>
    <xf numFmtId="3" fontId="7" fillId="5" borderId="21" xfId="0" applyNumberFormat="1" applyFont="1" applyFill="1" applyBorder="1" applyAlignment="1">
      <alignment horizontal="right"/>
    </xf>
    <xf numFmtId="3" fontId="9" fillId="0" borderId="4" xfId="0" applyNumberFormat="1" applyFont="1" applyBorder="1" applyAlignment="1">
      <alignment horizontal="right" vertical="top" wrapText="1"/>
    </xf>
    <xf numFmtId="0" fontId="7" fillId="0" borderId="6" xfId="0" applyFont="1" applyBorder="1" applyAlignment="1">
      <alignment horizontal="right"/>
    </xf>
    <xf numFmtId="0" fontId="7" fillId="0" borderId="6" xfId="0" applyFont="1" applyBorder="1"/>
    <xf numFmtId="0" fontId="4" fillId="0" borderId="6" xfId="0" applyFont="1" applyBorder="1" applyAlignment="1">
      <alignment wrapText="1"/>
    </xf>
    <xf numFmtId="0" fontId="7" fillId="0" borderId="7" xfId="0" applyFont="1" applyBorder="1" applyAlignment="1">
      <alignment horizontal="right"/>
    </xf>
    <xf numFmtId="3" fontId="8" fillId="0" borderId="6" xfId="0" applyNumberFormat="1" applyFont="1" applyBorder="1" applyAlignment="1">
      <alignment horizontal="right" vertical="top" wrapText="1"/>
    </xf>
    <xf numFmtId="3" fontId="7" fillId="2" borderId="10" xfId="0" applyNumberFormat="1" applyFont="1" applyFill="1" applyBorder="1" applyAlignment="1">
      <alignment horizontal="right"/>
    </xf>
    <xf numFmtId="3" fontId="7" fillId="0" borderId="26" xfId="0" applyNumberFormat="1" applyFont="1" applyBorder="1" applyAlignment="1">
      <alignment horizontal="right"/>
    </xf>
    <xf numFmtId="3" fontId="7" fillId="5" borderId="10" xfId="0" applyNumberFormat="1" applyFont="1" applyFill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/>
    </xf>
    <xf numFmtId="3" fontId="7" fillId="2" borderId="7" xfId="0" applyNumberFormat="1" applyFont="1" applyFill="1" applyBorder="1" applyAlignment="1">
      <alignment horizontal="right"/>
    </xf>
    <xf numFmtId="3" fontId="7" fillId="5" borderId="7" xfId="0" applyNumberFormat="1" applyFont="1" applyFill="1" applyBorder="1" applyAlignment="1">
      <alignment horizontal="right"/>
    </xf>
    <xf numFmtId="3" fontId="7" fillId="2" borderId="16" xfId="0" applyNumberFormat="1" applyFont="1" applyFill="1" applyBorder="1" applyAlignment="1">
      <alignment horizontal="right"/>
    </xf>
    <xf numFmtId="3" fontId="4" fillId="0" borderId="22" xfId="0" applyNumberFormat="1" applyFont="1" applyBorder="1"/>
    <xf numFmtId="3" fontId="4" fillId="5" borderId="22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8" xfId="0" applyFont="1" applyBorder="1"/>
    <xf numFmtId="0" fontId="5" fillId="0" borderId="9" xfId="0" applyFont="1" applyBorder="1" applyAlignment="1">
      <alignment horizontal="right"/>
    </xf>
    <xf numFmtId="3" fontId="10" fillId="0" borderId="8" xfId="0" applyNumberFormat="1" applyFont="1" applyBorder="1" applyAlignment="1">
      <alignment horizontal="right" vertical="top" wrapText="1"/>
    </xf>
    <xf numFmtId="3" fontId="5" fillId="2" borderId="11" xfId="0" applyNumberFormat="1" applyFont="1" applyFill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5" fillId="5" borderId="11" xfId="0" applyNumberFormat="1" applyFont="1" applyFill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3" fontId="5" fillId="2" borderId="9" xfId="0" applyNumberFormat="1" applyFont="1" applyFill="1" applyBorder="1" applyAlignment="1">
      <alignment horizontal="right"/>
    </xf>
    <xf numFmtId="3" fontId="5" fillId="5" borderId="9" xfId="0" applyNumberFormat="1" applyFont="1" applyFill="1" applyBorder="1" applyAlignment="1">
      <alignment horizontal="right"/>
    </xf>
    <xf numFmtId="3" fontId="5" fillId="2" borderId="17" xfId="0" applyNumberFormat="1" applyFont="1" applyFill="1" applyBorder="1" applyAlignment="1">
      <alignment horizontal="right"/>
    </xf>
    <xf numFmtId="3" fontId="5" fillId="0" borderId="19" xfId="0" applyNumberFormat="1" applyFont="1" applyBorder="1" applyAlignment="1">
      <alignment horizontal="right"/>
    </xf>
    <xf numFmtId="3" fontId="5" fillId="5" borderId="19" xfId="0" applyNumberFormat="1" applyFont="1" applyFill="1" applyBorder="1" applyAlignment="1">
      <alignment horizontal="right"/>
    </xf>
    <xf numFmtId="3" fontId="11" fillId="0" borderId="8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/>
    </xf>
    <xf numFmtId="3" fontId="4" fillId="5" borderId="20" xfId="0" applyNumberFormat="1" applyFont="1" applyFill="1" applyBorder="1" applyAlignment="1">
      <alignment horizontal="right"/>
    </xf>
    <xf numFmtId="0" fontId="5" fillId="3" borderId="33" xfId="0" applyFont="1" applyFill="1" applyBorder="1" applyAlignment="1">
      <alignment horizontal="right"/>
    </xf>
    <xf numFmtId="0" fontId="5" fillId="3" borderId="33" xfId="0" applyFont="1" applyFill="1" applyBorder="1"/>
    <xf numFmtId="0" fontId="5" fillId="3" borderId="34" xfId="0" applyFont="1" applyFill="1" applyBorder="1" applyAlignment="1">
      <alignment horizontal="right"/>
    </xf>
    <xf numFmtId="3" fontId="10" fillId="3" borderId="33" xfId="0" applyNumberFormat="1" applyFont="1" applyFill="1" applyBorder="1" applyAlignment="1">
      <alignment horizontal="right" vertical="top" wrapText="1"/>
    </xf>
    <xf numFmtId="3" fontId="5" fillId="3" borderId="34" xfId="0" applyNumberFormat="1" applyFont="1" applyFill="1" applyBorder="1" applyAlignment="1">
      <alignment horizontal="right"/>
    </xf>
    <xf numFmtId="3" fontId="5" fillId="5" borderId="34" xfId="0" applyNumberFormat="1" applyFont="1" applyFill="1" applyBorder="1" applyAlignment="1">
      <alignment horizontal="right"/>
    </xf>
    <xf numFmtId="3" fontId="5" fillId="3" borderId="33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" fontId="5" fillId="5" borderId="32" xfId="0" applyNumberFormat="1" applyFont="1" applyFill="1" applyBorder="1" applyAlignment="1">
      <alignment horizontal="right"/>
    </xf>
    <xf numFmtId="0" fontId="4" fillId="4" borderId="0" xfId="0" applyFont="1" applyFill="1" applyAlignment="1">
      <alignment wrapText="1"/>
    </xf>
    <xf numFmtId="3" fontId="4" fillId="4" borderId="0" xfId="0" applyNumberFormat="1" applyFont="1" applyFill="1" applyAlignment="1">
      <alignment wrapText="1"/>
    </xf>
    <xf numFmtId="0" fontId="7" fillId="0" borderId="29" xfId="0" applyFont="1" applyBorder="1" applyAlignment="1">
      <alignment horizontal="right"/>
    </xf>
    <xf numFmtId="0" fontId="7" fillId="0" borderId="29" xfId="0" applyFont="1" applyBorder="1"/>
    <xf numFmtId="0" fontId="7" fillId="0" borderId="30" xfId="0" applyFont="1" applyBorder="1" applyAlignment="1">
      <alignment horizontal="right"/>
    </xf>
    <xf numFmtId="3" fontId="8" fillId="0" borderId="29" xfId="0" applyNumberFormat="1" applyFont="1" applyBorder="1" applyAlignment="1">
      <alignment horizontal="right" vertical="top" wrapText="1"/>
    </xf>
    <xf numFmtId="3" fontId="7" fillId="2" borderId="30" xfId="0" applyNumberFormat="1" applyFont="1" applyFill="1" applyBorder="1" applyAlignment="1">
      <alignment horizontal="right"/>
    </xf>
    <xf numFmtId="3" fontId="7" fillId="0" borderId="30" xfId="0" applyNumberFormat="1" applyFont="1" applyBorder="1" applyAlignment="1">
      <alignment horizontal="right"/>
    </xf>
    <xf numFmtId="3" fontId="7" fillId="5" borderId="30" xfId="0" applyNumberFormat="1" applyFont="1" applyFill="1" applyBorder="1" applyAlignment="1">
      <alignment horizontal="right"/>
    </xf>
    <xf numFmtId="3" fontId="7" fillId="0" borderId="29" xfId="0" applyNumberFormat="1" applyFont="1" applyBorder="1" applyAlignment="1">
      <alignment horizontal="right"/>
    </xf>
    <xf numFmtId="3" fontId="4" fillId="0" borderId="29" xfId="0" applyNumberFormat="1" applyFont="1" applyBorder="1" applyAlignment="1">
      <alignment wrapText="1"/>
    </xf>
    <xf numFmtId="3" fontId="7" fillId="2" borderId="31" xfId="0" applyNumberFormat="1" applyFont="1" applyFill="1" applyBorder="1" applyAlignment="1">
      <alignment horizontal="right"/>
    </xf>
    <xf numFmtId="3" fontId="4" fillId="5" borderId="20" xfId="0" applyNumberFormat="1" applyFont="1" applyFill="1" applyBorder="1"/>
    <xf numFmtId="3" fontId="4" fillId="5" borderId="21" xfId="0" applyNumberFormat="1" applyFont="1" applyFill="1" applyBorder="1"/>
    <xf numFmtId="0" fontId="4" fillId="0" borderId="0" xfId="0" applyFont="1" applyAlignment="1">
      <alignment horizontal="right"/>
    </xf>
    <xf numFmtId="0" fontId="7" fillId="0" borderId="7" xfId="0" applyFont="1" applyBorder="1"/>
    <xf numFmtId="3" fontId="7" fillId="5" borderId="26" xfId="0" applyNumberFormat="1" applyFont="1" applyFill="1" applyBorder="1" applyAlignment="1">
      <alignment horizontal="right"/>
    </xf>
    <xf numFmtId="3" fontId="9" fillId="0" borderId="6" xfId="0" applyNumberFormat="1" applyFont="1" applyBorder="1" applyAlignment="1">
      <alignment horizontal="right" vertical="top" wrapText="1"/>
    </xf>
    <xf numFmtId="3" fontId="4" fillId="5" borderId="22" xfId="0" applyNumberFormat="1" applyFont="1" applyFill="1" applyBorder="1"/>
    <xf numFmtId="3" fontId="6" fillId="0" borderId="24" xfId="0" applyNumberFormat="1" applyFont="1" applyBorder="1"/>
    <xf numFmtId="3" fontId="6" fillId="5" borderId="24" xfId="0" applyNumberFormat="1" applyFont="1" applyFill="1" applyBorder="1"/>
    <xf numFmtId="3" fontId="7" fillId="0" borderId="15" xfId="0" applyNumberFormat="1" applyFont="1" applyBorder="1" applyAlignment="1">
      <alignment horizontal="right"/>
    </xf>
    <xf numFmtId="3" fontId="7" fillId="5" borderId="15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1" applyFont="1"/>
    <xf numFmtId="3" fontId="4" fillId="0" borderId="6" xfId="0" applyNumberFormat="1" applyFont="1" applyBorder="1" applyAlignment="1">
      <alignment wrapText="1"/>
    </xf>
    <xf numFmtId="3" fontId="5" fillId="5" borderId="23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wrapText="1"/>
    </xf>
    <xf numFmtId="3" fontId="4" fillId="0" borderId="7" xfId="0" applyNumberFormat="1" applyFont="1" applyBorder="1" applyAlignment="1">
      <alignment wrapText="1"/>
    </xf>
    <xf numFmtId="3" fontId="4" fillId="5" borderId="7" xfId="0" applyNumberFormat="1" applyFont="1" applyFill="1" applyBorder="1" applyAlignment="1">
      <alignment wrapText="1"/>
    </xf>
    <xf numFmtId="3" fontId="4" fillId="0" borderId="25" xfId="0" applyNumberFormat="1" applyFont="1" applyBorder="1"/>
    <xf numFmtId="3" fontId="4" fillId="5" borderId="25" xfId="0" applyNumberFormat="1" applyFont="1" applyFill="1" applyBorder="1"/>
    <xf numFmtId="3" fontId="7" fillId="0" borderId="8" xfId="0" applyNumberFormat="1" applyFont="1" applyBorder="1" applyAlignment="1">
      <alignment horizontal="right"/>
    </xf>
    <xf numFmtId="3" fontId="7" fillId="2" borderId="17" xfId="0" applyNumberFormat="1" applyFont="1" applyFill="1" applyBorder="1" applyAlignment="1">
      <alignment horizontal="right"/>
    </xf>
    <xf numFmtId="3" fontId="7" fillId="0" borderId="19" xfId="0" applyNumberFormat="1" applyFont="1" applyBorder="1" applyAlignment="1">
      <alignment horizontal="right"/>
    </xf>
    <xf numFmtId="3" fontId="7" fillId="5" borderId="19" xfId="0" applyNumberFormat="1" applyFont="1" applyFill="1" applyBorder="1" applyAlignment="1">
      <alignment horizontal="right"/>
    </xf>
    <xf numFmtId="3" fontId="4" fillId="0" borderId="4" xfId="0" applyNumberFormat="1" applyFont="1" applyBorder="1" applyAlignment="1">
      <alignment wrapText="1"/>
    </xf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5" borderId="5" xfId="0" applyNumberFormat="1" applyFont="1" applyFill="1" applyBorder="1" applyAlignment="1">
      <alignment horizontal="right"/>
    </xf>
    <xf numFmtId="0" fontId="4" fillId="0" borderId="7" xfId="0" applyFont="1" applyBorder="1" applyAlignment="1">
      <alignment wrapText="1"/>
    </xf>
    <xf numFmtId="3" fontId="4" fillId="2" borderId="16" xfId="0" applyNumberFormat="1" applyFont="1" applyFill="1" applyBorder="1" applyAlignment="1">
      <alignment wrapText="1"/>
    </xf>
    <xf numFmtId="3" fontId="7" fillId="0" borderId="27" xfId="0" applyNumberFormat="1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3" fontId="4" fillId="2" borderId="5" xfId="0" applyNumberFormat="1" applyFont="1" applyFill="1" applyBorder="1" applyAlignment="1">
      <alignment wrapText="1"/>
    </xf>
    <xf numFmtId="3" fontId="4" fillId="0" borderId="5" xfId="0" applyNumberFormat="1" applyFont="1" applyBorder="1" applyAlignment="1">
      <alignment wrapText="1"/>
    </xf>
    <xf numFmtId="3" fontId="4" fillId="5" borderId="5" xfId="0" applyNumberFormat="1" applyFont="1" applyFill="1" applyBorder="1" applyAlignment="1">
      <alignment wrapText="1"/>
    </xf>
    <xf numFmtId="3" fontId="4" fillId="0" borderId="12" xfId="0" applyNumberFormat="1" applyFont="1" applyBorder="1" applyAlignment="1">
      <alignment wrapText="1"/>
    </xf>
    <xf numFmtId="3" fontId="7" fillId="0" borderId="13" xfId="0" applyNumberFormat="1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3" fontId="5" fillId="2" borderId="8" xfId="0" applyNumberFormat="1" applyFont="1" applyFill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5" fillId="3" borderId="8" xfId="0" applyFont="1" applyFill="1" applyBorder="1"/>
    <xf numFmtId="0" fontId="5" fillId="3" borderId="9" xfId="0" applyFont="1" applyFill="1" applyBorder="1" applyAlignment="1">
      <alignment horizontal="right"/>
    </xf>
    <xf numFmtId="3" fontId="5" fillId="3" borderId="9" xfId="0" applyNumberFormat="1" applyFont="1" applyFill="1" applyBorder="1" applyAlignment="1">
      <alignment horizontal="right"/>
    </xf>
    <xf numFmtId="3" fontId="5" fillId="3" borderId="17" xfId="0" applyNumberFormat="1" applyFont="1" applyFill="1" applyBorder="1" applyAlignment="1">
      <alignment horizontal="right"/>
    </xf>
    <xf numFmtId="3" fontId="5" fillId="3" borderId="19" xfId="0" applyNumberFormat="1" applyFont="1" applyFill="1" applyBorder="1" applyAlignment="1">
      <alignment horizontal="right"/>
    </xf>
    <xf numFmtId="3" fontId="5" fillId="0" borderId="17" xfId="0" applyNumberFormat="1" applyFont="1" applyBorder="1" applyAlignment="1">
      <alignment horizontal="right"/>
    </xf>
    <xf numFmtId="3" fontId="5" fillId="5" borderId="17" xfId="0" applyNumberFormat="1" applyFont="1" applyFill="1" applyBorder="1" applyAlignment="1">
      <alignment horizontal="right"/>
    </xf>
    <xf numFmtId="3" fontId="5" fillId="3" borderId="8" xfId="0" applyNumberFormat="1" applyFont="1" applyFill="1" applyBorder="1" applyAlignment="1">
      <alignment horizontal="right"/>
    </xf>
    <xf numFmtId="3" fontId="5" fillId="3" borderId="13" xfId="0" applyNumberFormat="1" applyFont="1" applyFill="1" applyBorder="1" applyAlignment="1">
      <alignment horizontal="right"/>
    </xf>
    <xf numFmtId="3" fontId="5" fillId="5" borderId="8" xfId="0" applyNumberFormat="1" applyFont="1" applyFill="1" applyBorder="1" applyAlignment="1">
      <alignment horizontal="right"/>
    </xf>
    <xf numFmtId="0" fontId="4" fillId="0" borderId="4" xfId="0" applyFont="1" applyBorder="1" applyAlignment="1">
      <alignment wrapText="1"/>
    </xf>
    <xf numFmtId="0" fontId="5" fillId="6" borderId="3" xfId="0" applyFont="1" applyFill="1" applyBorder="1" applyAlignment="1">
      <alignment horizontal="center"/>
    </xf>
    <xf numFmtId="3" fontId="7" fillId="6" borderId="5" xfId="0" applyNumberFormat="1" applyFont="1" applyFill="1" applyBorder="1" applyAlignment="1">
      <alignment horizontal="right"/>
    </xf>
    <xf numFmtId="3" fontId="7" fillId="6" borderId="7" xfId="0" applyNumberFormat="1" applyFont="1" applyFill="1" applyBorder="1" applyAlignment="1">
      <alignment horizontal="right"/>
    </xf>
    <xf numFmtId="3" fontId="5" fillId="6" borderId="9" xfId="0" applyNumberFormat="1" applyFont="1" applyFill="1" applyBorder="1" applyAlignment="1">
      <alignment horizontal="right"/>
    </xf>
    <xf numFmtId="3" fontId="5" fillId="6" borderId="34" xfId="0" applyNumberFormat="1" applyFont="1" applyFill="1" applyBorder="1" applyAlignment="1">
      <alignment horizontal="right"/>
    </xf>
    <xf numFmtId="3" fontId="7" fillId="6" borderId="30" xfId="0" applyNumberFormat="1" applyFont="1" applyFill="1" applyBorder="1" applyAlignment="1">
      <alignment horizontal="right"/>
    </xf>
    <xf numFmtId="3" fontId="4" fillId="6" borderId="7" xfId="0" applyNumberFormat="1" applyFont="1" applyFill="1" applyBorder="1" applyAlignment="1">
      <alignment wrapText="1"/>
    </xf>
    <xf numFmtId="3" fontId="4" fillId="6" borderId="5" xfId="0" applyNumberFormat="1" applyFont="1" applyFill="1" applyBorder="1" applyAlignment="1">
      <alignment wrapText="1"/>
    </xf>
    <xf numFmtId="3" fontId="7" fillId="6" borderId="15" xfId="0" applyNumberFormat="1" applyFont="1" applyFill="1" applyBorder="1" applyAlignment="1">
      <alignment horizontal="right"/>
    </xf>
    <xf numFmtId="3" fontId="4" fillId="6" borderId="5" xfId="0" applyNumberFormat="1" applyFont="1" applyFill="1" applyBorder="1" applyAlignment="1">
      <alignment horizontal="right"/>
    </xf>
    <xf numFmtId="0" fontId="6" fillId="6" borderId="18" xfId="0" applyFont="1" applyFill="1" applyBorder="1" applyAlignment="1">
      <alignment horizontal="center"/>
    </xf>
    <xf numFmtId="3" fontId="4" fillId="6" borderId="20" xfId="0" applyNumberFormat="1" applyFont="1" applyFill="1" applyBorder="1"/>
    <xf numFmtId="3" fontId="4" fillId="6" borderId="21" xfId="0" applyNumberFormat="1" applyFont="1" applyFill="1" applyBorder="1"/>
    <xf numFmtId="3" fontId="4" fillId="6" borderId="22" xfId="0" applyNumberFormat="1" applyFont="1" applyFill="1" applyBorder="1"/>
    <xf numFmtId="3" fontId="5" fillId="6" borderId="19" xfId="0" applyNumberFormat="1" applyFont="1" applyFill="1" applyBorder="1" applyAlignment="1">
      <alignment horizontal="right"/>
    </xf>
    <xf numFmtId="3" fontId="5" fillId="6" borderId="23" xfId="0" applyNumberFormat="1" applyFont="1" applyFill="1" applyBorder="1" applyAlignment="1">
      <alignment horizontal="right"/>
    </xf>
    <xf numFmtId="3" fontId="5" fillId="6" borderId="35" xfId="0" applyNumberFormat="1" applyFont="1" applyFill="1" applyBorder="1" applyAlignment="1">
      <alignment horizontal="right"/>
    </xf>
    <xf numFmtId="3" fontId="6" fillId="6" borderId="24" xfId="0" applyNumberFormat="1" applyFont="1" applyFill="1" applyBorder="1"/>
    <xf numFmtId="3" fontId="4" fillId="6" borderId="25" xfId="0" applyNumberFormat="1" applyFont="1" applyFill="1" applyBorder="1"/>
    <xf numFmtId="3" fontId="7" fillId="6" borderId="19" xfId="0" applyNumberFormat="1" applyFont="1" applyFill="1" applyBorder="1" applyAlignment="1">
      <alignment horizontal="right"/>
    </xf>
    <xf numFmtId="3" fontId="5" fillId="6" borderId="17" xfId="0" applyNumberFormat="1" applyFont="1" applyFill="1" applyBorder="1" applyAlignment="1">
      <alignment horizontal="right"/>
    </xf>
    <xf numFmtId="3" fontId="7" fillId="6" borderId="26" xfId="0" applyNumberFormat="1" applyFont="1" applyFill="1" applyBorder="1" applyAlignment="1">
      <alignment horizontal="right"/>
    </xf>
    <xf numFmtId="3" fontId="5" fillId="6" borderId="11" xfId="0" applyNumberFormat="1" applyFont="1" applyFill="1" applyBorder="1" applyAlignment="1">
      <alignment horizontal="right"/>
    </xf>
    <xf numFmtId="3" fontId="7" fillId="6" borderId="27" xfId="0" applyNumberFormat="1" applyFont="1" applyFill="1" applyBorder="1" applyAlignment="1">
      <alignment horizontal="right"/>
    </xf>
    <xf numFmtId="3" fontId="5" fillId="6" borderId="13" xfId="0" applyNumberFormat="1" applyFont="1" applyFill="1" applyBorder="1" applyAlignment="1">
      <alignment horizontal="right"/>
    </xf>
    <xf numFmtId="3" fontId="5" fillId="5" borderId="13" xfId="0" applyNumberFormat="1" applyFont="1" applyFill="1" applyBorder="1" applyAlignment="1">
      <alignment horizontal="right"/>
    </xf>
    <xf numFmtId="0" fontId="4" fillId="7" borderId="0" xfId="0" applyFont="1" applyFill="1" applyAlignment="1">
      <alignment wrapText="1"/>
    </xf>
    <xf numFmtId="3" fontId="4" fillId="7" borderId="0" xfId="0" applyNumberFormat="1" applyFont="1" applyFill="1" applyAlignment="1">
      <alignment wrapText="1"/>
    </xf>
    <xf numFmtId="0" fontId="5" fillId="8" borderId="3" xfId="0" applyFont="1" applyFill="1" applyBorder="1" applyAlignment="1">
      <alignment horizontal="center"/>
    </xf>
    <xf numFmtId="3" fontId="7" fillId="8" borderId="5" xfId="0" applyNumberFormat="1" applyFont="1" applyFill="1" applyBorder="1" applyAlignment="1">
      <alignment horizontal="right"/>
    </xf>
    <xf numFmtId="3" fontId="5" fillId="8" borderId="11" xfId="0" applyNumberFormat="1" applyFont="1" applyFill="1" applyBorder="1" applyAlignment="1">
      <alignment horizontal="right"/>
    </xf>
    <xf numFmtId="3" fontId="5" fillId="8" borderId="34" xfId="0" applyNumberFormat="1" applyFont="1" applyFill="1" applyBorder="1" applyAlignment="1">
      <alignment horizontal="right"/>
    </xf>
    <xf numFmtId="3" fontId="7" fillId="8" borderId="30" xfId="0" applyNumberFormat="1" applyFont="1" applyFill="1" applyBorder="1" applyAlignment="1">
      <alignment horizontal="right"/>
    </xf>
    <xf numFmtId="3" fontId="5" fillId="8" borderId="9" xfId="0" applyNumberFormat="1" applyFont="1" applyFill="1" applyBorder="1" applyAlignment="1">
      <alignment horizontal="right"/>
    </xf>
    <xf numFmtId="3" fontId="7" fillId="8" borderId="7" xfId="0" applyNumberFormat="1" applyFont="1" applyFill="1" applyBorder="1" applyAlignment="1">
      <alignment horizontal="right"/>
    </xf>
    <xf numFmtId="3" fontId="5" fillId="8" borderId="19" xfId="0" applyNumberFormat="1" applyFont="1" applyFill="1" applyBorder="1" applyAlignment="1">
      <alignment horizontal="right"/>
    </xf>
    <xf numFmtId="0" fontId="5" fillId="9" borderId="3" xfId="0" applyFont="1" applyFill="1" applyBorder="1" applyAlignment="1">
      <alignment horizontal="center"/>
    </xf>
    <xf numFmtId="3" fontId="7" fillId="9" borderId="5" xfId="0" applyNumberFormat="1" applyFont="1" applyFill="1" applyBorder="1" applyAlignment="1">
      <alignment horizontal="right"/>
    </xf>
    <xf numFmtId="3" fontId="7" fillId="9" borderId="30" xfId="0" applyNumberFormat="1" applyFont="1" applyFill="1" applyBorder="1" applyAlignment="1">
      <alignment horizontal="right"/>
    </xf>
    <xf numFmtId="3" fontId="5" fillId="9" borderId="9" xfId="0" applyNumberFormat="1" applyFont="1" applyFill="1" applyBorder="1" applyAlignment="1">
      <alignment horizontal="right"/>
    </xf>
    <xf numFmtId="3" fontId="7" fillId="9" borderId="7" xfId="0" applyNumberFormat="1" applyFont="1" applyFill="1" applyBorder="1" applyAlignment="1">
      <alignment horizontal="right"/>
    </xf>
    <xf numFmtId="3" fontId="4" fillId="9" borderId="7" xfId="0" applyNumberFormat="1" applyFont="1" applyFill="1" applyBorder="1" applyAlignment="1">
      <alignment wrapText="1"/>
    </xf>
    <xf numFmtId="3" fontId="4" fillId="8" borderId="7" xfId="0" applyNumberFormat="1" applyFont="1" applyFill="1" applyBorder="1" applyAlignment="1">
      <alignment wrapText="1"/>
    </xf>
    <xf numFmtId="3" fontId="4" fillId="8" borderId="5" xfId="0" applyNumberFormat="1" applyFont="1" applyFill="1" applyBorder="1" applyAlignment="1">
      <alignment wrapText="1"/>
    </xf>
    <xf numFmtId="3" fontId="7" fillId="9" borderId="15" xfId="0" applyNumberFormat="1" applyFont="1" applyFill="1" applyBorder="1" applyAlignment="1">
      <alignment horizontal="right"/>
    </xf>
    <xf numFmtId="3" fontId="4" fillId="9" borderId="5" xfId="0" applyNumberFormat="1" applyFont="1" applyFill="1" applyBorder="1" applyAlignment="1">
      <alignment horizontal="right"/>
    </xf>
    <xf numFmtId="3" fontId="7" fillId="8" borderId="15" xfId="0" applyNumberFormat="1" applyFont="1" applyFill="1" applyBorder="1" applyAlignment="1">
      <alignment horizontal="right"/>
    </xf>
    <xf numFmtId="3" fontId="4" fillId="8" borderId="5" xfId="0" applyNumberFormat="1" applyFont="1" applyFill="1" applyBorder="1" applyAlignment="1">
      <alignment horizontal="right"/>
    </xf>
    <xf numFmtId="3" fontId="5" fillId="5" borderId="35" xfId="0" applyNumberFormat="1" applyFont="1" applyFill="1" applyBorder="1" applyAlignment="1">
      <alignment horizontal="right"/>
    </xf>
    <xf numFmtId="0" fontId="4" fillId="8" borderId="36" xfId="0" applyFont="1" applyFill="1" applyBorder="1"/>
    <xf numFmtId="0" fontId="7" fillId="8" borderId="36" xfId="0" applyFont="1" applyFill="1" applyBorder="1" applyAlignment="1">
      <alignment horizontal="right"/>
    </xf>
    <xf numFmtId="0" fontId="4" fillId="10" borderId="36" xfId="0" applyFont="1" applyFill="1" applyBorder="1"/>
    <xf numFmtId="0" fontId="7" fillId="10" borderId="36" xfId="0" applyFont="1" applyFill="1" applyBorder="1" applyAlignment="1">
      <alignment horizontal="right"/>
    </xf>
    <xf numFmtId="0" fontId="4" fillId="8" borderId="37" xfId="0" applyFont="1" applyFill="1" applyBorder="1"/>
    <xf numFmtId="0" fontId="4" fillId="10" borderId="37" xfId="0" applyFont="1" applyFill="1" applyBorder="1"/>
    <xf numFmtId="0" fontId="6" fillId="5" borderId="38" xfId="0" applyFont="1" applyFill="1" applyBorder="1" applyAlignment="1">
      <alignment horizontal="center"/>
    </xf>
    <xf numFmtId="0" fontId="6" fillId="8" borderId="39" xfId="0" applyFont="1" applyFill="1" applyBorder="1"/>
    <xf numFmtId="0" fontId="6" fillId="10" borderId="40" xfId="0" applyFont="1" applyFill="1" applyBorder="1"/>
    <xf numFmtId="3" fontId="7" fillId="8" borderId="26" xfId="0" applyNumberFormat="1" applyFont="1" applyFill="1" applyBorder="1" applyAlignment="1">
      <alignment horizontal="right"/>
    </xf>
    <xf numFmtId="3" fontId="7" fillId="9" borderId="10" xfId="0" applyNumberFormat="1" applyFont="1" applyFill="1" applyBorder="1" applyAlignment="1">
      <alignment horizontal="right"/>
    </xf>
    <xf numFmtId="0" fontId="6" fillId="0" borderId="0" xfId="0" applyFont="1"/>
    <xf numFmtId="164" fontId="5" fillId="8" borderId="42" xfId="1" applyFont="1" applyFill="1" applyBorder="1" applyAlignment="1">
      <alignment horizontal="right"/>
    </xf>
    <xf numFmtId="0" fontId="4" fillId="8" borderId="41" xfId="0" applyFont="1" applyFill="1" applyBorder="1"/>
    <xf numFmtId="0" fontId="4" fillId="10" borderId="41" xfId="0" applyFont="1" applyFill="1" applyBorder="1"/>
    <xf numFmtId="3" fontId="5" fillId="10" borderId="11" xfId="0" applyNumberFormat="1" applyFont="1" applyFill="1" applyBorder="1" applyAlignment="1">
      <alignment horizontal="right"/>
    </xf>
    <xf numFmtId="3" fontId="5" fillId="10" borderId="9" xfId="0" applyNumberFormat="1" applyFont="1" applyFill="1" applyBorder="1" applyAlignment="1">
      <alignment horizontal="right"/>
    </xf>
    <xf numFmtId="3" fontId="5" fillId="10" borderId="34" xfId="0" applyNumberFormat="1" applyFont="1" applyFill="1" applyBorder="1" applyAlignment="1">
      <alignment horizontal="right"/>
    </xf>
    <xf numFmtId="3" fontId="5" fillId="2" borderId="34" xfId="0" applyNumberFormat="1" applyFont="1" applyFill="1" applyBorder="1" applyAlignment="1">
      <alignment horizontal="right"/>
    </xf>
    <xf numFmtId="3" fontId="5" fillId="10" borderId="35" xfId="0" applyNumberFormat="1" applyFont="1" applyFill="1" applyBorder="1" applyAlignment="1">
      <alignment horizontal="right"/>
    </xf>
    <xf numFmtId="3" fontId="7" fillId="9" borderId="26" xfId="0" applyNumberFormat="1" applyFont="1" applyFill="1" applyBorder="1" applyAlignment="1">
      <alignment horizontal="right"/>
    </xf>
    <xf numFmtId="3" fontId="6" fillId="10" borderId="24" xfId="0" applyNumberFormat="1" applyFont="1" applyFill="1" applyBorder="1"/>
    <xf numFmtId="3" fontId="7" fillId="9" borderId="44" xfId="0" applyNumberFormat="1" applyFont="1" applyFill="1" applyBorder="1" applyAlignment="1">
      <alignment horizontal="right"/>
    </xf>
    <xf numFmtId="3" fontId="7" fillId="9" borderId="43" xfId="0" applyNumberFormat="1" applyFont="1" applyFill="1" applyBorder="1" applyAlignment="1">
      <alignment horizontal="right"/>
    </xf>
    <xf numFmtId="3" fontId="7" fillId="8" borderId="44" xfId="0" applyNumberFormat="1" applyFont="1" applyFill="1" applyBorder="1" applyAlignment="1">
      <alignment horizontal="right"/>
    </xf>
    <xf numFmtId="3" fontId="7" fillId="8" borderId="43" xfId="0" applyNumberFormat="1" applyFont="1" applyFill="1" applyBorder="1" applyAlignment="1">
      <alignment horizontal="right"/>
    </xf>
    <xf numFmtId="3" fontId="5" fillId="10" borderId="23" xfId="0" applyNumberFormat="1" applyFont="1" applyFill="1" applyBorder="1" applyAlignment="1">
      <alignment horizontal="right"/>
    </xf>
    <xf numFmtId="3" fontId="7" fillId="8" borderId="19" xfId="0" applyNumberFormat="1" applyFont="1" applyFill="1" applyBorder="1" applyAlignment="1">
      <alignment horizontal="right"/>
    </xf>
    <xf numFmtId="3" fontId="5" fillId="10" borderId="19" xfId="0" applyNumberFormat="1" applyFont="1" applyFill="1" applyBorder="1" applyAlignment="1">
      <alignment horizontal="right"/>
    </xf>
    <xf numFmtId="3" fontId="7" fillId="10" borderId="19" xfId="0" applyNumberFormat="1" applyFont="1" applyFill="1" applyBorder="1" applyAlignment="1">
      <alignment horizontal="right"/>
    </xf>
    <xf numFmtId="3" fontId="7" fillId="8" borderId="45" xfId="0" applyNumberFormat="1" applyFont="1" applyFill="1" applyBorder="1" applyAlignment="1">
      <alignment horizontal="right"/>
    </xf>
    <xf numFmtId="3" fontId="7" fillId="8" borderId="27" xfId="0" applyNumberFormat="1" applyFont="1" applyFill="1" applyBorder="1" applyAlignment="1">
      <alignment horizontal="right"/>
    </xf>
    <xf numFmtId="3" fontId="7" fillId="10" borderId="44" xfId="0" applyNumberFormat="1" applyFont="1" applyFill="1" applyBorder="1" applyAlignment="1">
      <alignment horizontal="right"/>
    </xf>
    <xf numFmtId="3" fontId="7" fillId="10" borderId="45" xfId="0" applyNumberFormat="1" applyFont="1" applyFill="1" applyBorder="1" applyAlignment="1">
      <alignment horizontal="right"/>
    </xf>
    <xf numFmtId="3" fontId="7" fillId="10" borderId="5" xfId="0" applyNumberFormat="1" applyFont="1" applyFill="1" applyBorder="1" applyAlignment="1">
      <alignment horizontal="right"/>
    </xf>
    <xf numFmtId="3" fontId="7" fillId="10" borderId="7" xfId="0" applyNumberFormat="1" applyFont="1" applyFill="1" applyBorder="1" applyAlignment="1">
      <alignment horizontal="right"/>
    </xf>
    <xf numFmtId="3" fontId="4" fillId="10" borderId="5" xfId="0" applyNumberFormat="1" applyFont="1" applyFill="1" applyBorder="1" applyAlignment="1">
      <alignment wrapText="1"/>
    </xf>
    <xf numFmtId="3" fontId="4" fillId="10" borderId="7" xfId="0" applyNumberFormat="1" applyFont="1" applyFill="1" applyBorder="1" applyAlignment="1">
      <alignment wrapText="1"/>
    </xf>
    <xf numFmtId="3" fontId="5" fillId="8" borderId="13" xfId="0" applyNumberFormat="1" applyFont="1" applyFill="1" applyBorder="1" applyAlignment="1">
      <alignment horizontal="right"/>
    </xf>
    <xf numFmtId="3" fontId="5" fillId="10" borderId="13" xfId="0" applyNumberFormat="1" applyFont="1" applyFill="1" applyBorder="1" applyAlignment="1">
      <alignment horizontal="right"/>
    </xf>
    <xf numFmtId="3" fontId="5" fillId="10" borderId="17" xfId="0" applyNumberFormat="1" applyFont="1" applyFill="1" applyBorder="1" applyAlignment="1">
      <alignment horizontal="right"/>
    </xf>
    <xf numFmtId="3" fontId="7" fillId="10" borderId="46" xfId="0" applyNumberFormat="1" applyFont="1" applyFill="1" applyBorder="1" applyAlignment="1">
      <alignment horizontal="right"/>
    </xf>
    <xf numFmtId="3" fontId="7" fillId="10" borderId="27" xfId="0" applyNumberFormat="1" applyFont="1" applyFill="1" applyBorder="1" applyAlignment="1">
      <alignment horizontal="right"/>
    </xf>
    <xf numFmtId="0" fontId="4" fillId="8" borderId="47" xfId="0" applyFont="1" applyFill="1" applyBorder="1"/>
    <xf numFmtId="0" fontId="4" fillId="10" borderId="47" xfId="0" applyFont="1" applyFill="1" applyBorder="1"/>
    <xf numFmtId="4" fontId="5" fillId="8" borderId="35" xfId="0" applyNumberFormat="1" applyFont="1" applyFill="1" applyBorder="1" applyAlignment="1">
      <alignment horizontal="right"/>
    </xf>
    <xf numFmtId="4" fontId="6" fillId="8" borderId="24" xfId="0" applyNumberFormat="1" applyFont="1" applyFill="1" applyBorder="1"/>
    <xf numFmtId="0" fontId="7" fillId="0" borderId="15" xfId="0" applyFont="1" applyBorder="1" applyAlignment="1">
      <alignment horizontal="right"/>
    </xf>
    <xf numFmtId="4" fontId="5" fillId="8" borderId="23" xfId="0" applyNumberFormat="1" applyFont="1" applyFill="1" applyBorder="1" applyAlignment="1">
      <alignment horizontal="right"/>
    </xf>
    <xf numFmtId="0" fontId="7" fillId="0" borderId="48" xfId="0" applyFont="1" applyBorder="1" applyAlignment="1">
      <alignment horizontal="right"/>
    </xf>
    <xf numFmtId="0" fontId="7" fillId="0" borderId="48" xfId="0" applyFont="1" applyBorder="1"/>
    <xf numFmtId="0" fontId="7" fillId="0" borderId="49" xfId="0" applyFont="1" applyBorder="1" applyAlignment="1">
      <alignment horizontal="right"/>
    </xf>
    <xf numFmtId="3" fontId="9" fillId="0" borderId="48" xfId="0" applyNumberFormat="1" applyFont="1" applyBorder="1" applyAlignment="1">
      <alignment horizontal="right" vertical="top" wrapText="1"/>
    </xf>
    <xf numFmtId="3" fontId="7" fillId="2" borderId="49" xfId="0" applyNumberFormat="1" applyFont="1" applyFill="1" applyBorder="1" applyAlignment="1">
      <alignment horizontal="right"/>
    </xf>
    <xf numFmtId="3" fontId="7" fillId="6" borderId="50" xfId="0" applyNumberFormat="1" applyFont="1" applyFill="1" applyBorder="1" applyAlignment="1">
      <alignment horizontal="right"/>
    </xf>
    <xf numFmtId="3" fontId="7" fillId="5" borderId="50" xfId="0" applyNumberFormat="1" applyFont="1" applyFill="1" applyBorder="1" applyAlignment="1">
      <alignment horizontal="right"/>
    </xf>
    <xf numFmtId="3" fontId="7" fillId="0" borderId="49" xfId="0" applyNumberFormat="1" applyFont="1" applyBorder="1" applyAlignment="1">
      <alignment horizontal="right"/>
    </xf>
    <xf numFmtId="3" fontId="7" fillId="0" borderId="48" xfId="0" applyNumberFormat="1" applyFont="1" applyBorder="1" applyAlignment="1">
      <alignment horizontal="right"/>
    </xf>
    <xf numFmtId="3" fontId="7" fillId="8" borderId="49" xfId="0" applyNumberFormat="1" applyFont="1" applyFill="1" applyBorder="1" applyAlignment="1">
      <alignment horizontal="right"/>
    </xf>
    <xf numFmtId="3" fontId="7" fillId="9" borderId="49" xfId="0" applyNumberFormat="1" applyFont="1" applyFill="1" applyBorder="1" applyAlignment="1">
      <alignment horizontal="right"/>
    </xf>
    <xf numFmtId="3" fontId="7" fillId="6" borderId="49" xfId="0" applyNumberFormat="1" applyFont="1" applyFill="1" applyBorder="1" applyAlignment="1">
      <alignment horizontal="right"/>
    </xf>
    <xf numFmtId="3" fontId="7" fillId="5" borderId="49" xfId="0" applyNumberFormat="1" applyFont="1" applyFill="1" applyBorder="1" applyAlignment="1">
      <alignment horizontal="right"/>
    </xf>
    <xf numFmtId="3" fontId="7" fillId="2" borderId="51" xfId="0" applyNumberFormat="1" applyFont="1" applyFill="1" applyBorder="1" applyAlignment="1">
      <alignment horizontal="right"/>
    </xf>
    <xf numFmtId="3" fontId="4" fillId="6" borderId="52" xfId="0" applyNumberFormat="1" applyFont="1" applyFill="1" applyBorder="1"/>
    <xf numFmtId="4" fontId="5" fillId="8" borderId="19" xfId="0" applyNumberFormat="1" applyFont="1" applyFill="1" applyBorder="1" applyAlignment="1">
      <alignment horizontal="right"/>
    </xf>
    <xf numFmtId="4" fontId="5" fillId="8" borderId="17" xfId="0" applyNumberFormat="1" applyFont="1" applyFill="1" applyBorder="1" applyAlignment="1">
      <alignment horizontal="right"/>
    </xf>
    <xf numFmtId="4" fontId="5" fillId="8" borderId="9" xfId="0" applyNumberFormat="1" applyFont="1" applyFill="1" applyBorder="1" applyAlignment="1">
      <alignment horizontal="right"/>
    </xf>
    <xf numFmtId="4" fontId="5" fillId="8" borderId="34" xfId="0" applyNumberFormat="1" applyFont="1" applyFill="1" applyBorder="1" applyAlignment="1">
      <alignment horizontal="right"/>
    </xf>
    <xf numFmtId="4" fontId="7" fillId="8" borderId="5" xfId="0" applyNumberFormat="1" applyFont="1" applyFill="1" applyBorder="1" applyAlignment="1">
      <alignment horizontal="right"/>
    </xf>
    <xf numFmtId="4" fontId="4" fillId="8" borderId="5" xfId="0" applyNumberFormat="1" applyFont="1" applyFill="1" applyBorder="1" applyAlignment="1">
      <alignment wrapText="1"/>
    </xf>
    <xf numFmtId="3" fontId="5" fillId="2" borderId="13" xfId="0" applyNumberFormat="1" applyFont="1" applyFill="1" applyBorder="1" applyAlignment="1">
      <alignment horizontal="right"/>
    </xf>
    <xf numFmtId="0" fontId="4" fillId="0" borderId="29" xfId="0" applyFont="1" applyBorder="1" applyAlignment="1">
      <alignment wrapText="1"/>
    </xf>
    <xf numFmtId="0" fontId="5" fillId="3" borderId="13" xfId="0" applyFont="1" applyFill="1" applyBorder="1" applyAlignment="1">
      <alignment horizontal="right"/>
    </xf>
    <xf numFmtId="0" fontId="5" fillId="3" borderId="13" xfId="0" applyFont="1" applyFill="1" applyBorder="1"/>
    <xf numFmtId="0" fontId="5" fillId="3" borderId="11" xfId="0" applyFont="1" applyFill="1" applyBorder="1" applyAlignment="1">
      <alignment horizontal="right"/>
    </xf>
    <xf numFmtId="4" fontId="7" fillId="8" borderId="54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4" fontId="5" fillId="8" borderId="13" xfId="0" applyNumberFormat="1" applyFont="1" applyFill="1" applyBorder="1" applyAlignment="1">
      <alignment horizontal="right"/>
    </xf>
    <xf numFmtId="0" fontId="7" fillId="0" borderId="55" xfId="0" applyFont="1" applyBorder="1" applyAlignment="1">
      <alignment horizontal="right"/>
    </xf>
    <xf numFmtId="0" fontId="7" fillId="0" borderId="55" xfId="0" applyFont="1" applyBorder="1"/>
    <xf numFmtId="0" fontId="7" fillId="0" borderId="56" xfId="0" applyFont="1" applyBorder="1" applyAlignment="1">
      <alignment horizontal="right"/>
    </xf>
    <xf numFmtId="3" fontId="7" fillId="0" borderId="55" xfId="0" applyNumberFormat="1" applyFont="1" applyBorder="1" applyAlignment="1">
      <alignment horizontal="right"/>
    </xf>
    <xf numFmtId="3" fontId="7" fillId="2" borderId="57" xfId="0" applyNumberFormat="1" applyFont="1" applyFill="1" applyBorder="1" applyAlignment="1">
      <alignment horizontal="right"/>
    </xf>
    <xf numFmtId="3" fontId="7" fillId="6" borderId="58" xfId="0" applyNumberFormat="1" applyFont="1" applyFill="1" applyBorder="1" applyAlignment="1">
      <alignment horizontal="right"/>
    </xf>
    <xf numFmtId="3" fontId="7" fillId="5" borderId="53" xfId="0" applyNumberFormat="1" applyFont="1" applyFill="1" applyBorder="1" applyAlignment="1">
      <alignment horizontal="right"/>
    </xf>
    <xf numFmtId="3" fontId="7" fillId="8" borderId="53" xfId="0" applyNumberFormat="1" applyFont="1" applyFill="1" applyBorder="1" applyAlignment="1">
      <alignment horizontal="right"/>
    </xf>
    <xf numFmtId="3" fontId="7" fillId="10" borderId="53" xfId="0" applyNumberFormat="1" applyFont="1" applyFill="1" applyBorder="1" applyAlignment="1">
      <alignment horizontal="right"/>
    </xf>
    <xf numFmtId="3" fontId="7" fillId="0" borderId="56" xfId="0" applyNumberFormat="1" applyFont="1" applyBorder="1" applyAlignment="1">
      <alignment horizontal="right"/>
    </xf>
    <xf numFmtId="3" fontId="4" fillId="0" borderId="55" xfId="0" applyNumberFormat="1" applyFont="1" applyBorder="1" applyAlignment="1">
      <alignment wrapText="1"/>
    </xf>
    <xf numFmtId="3" fontId="4" fillId="2" borderId="57" xfId="0" applyNumberFormat="1" applyFont="1" applyFill="1" applyBorder="1" applyAlignment="1">
      <alignment wrapText="1"/>
    </xf>
    <xf numFmtId="3" fontId="4" fillId="8" borderId="57" xfId="0" applyNumberFormat="1" applyFont="1" applyFill="1" applyBorder="1" applyAlignment="1">
      <alignment wrapText="1"/>
    </xf>
    <xf numFmtId="3" fontId="4" fillId="10" borderId="57" xfId="0" applyNumberFormat="1" applyFont="1" applyFill="1" applyBorder="1" applyAlignment="1">
      <alignment wrapText="1"/>
    </xf>
    <xf numFmtId="3" fontId="4" fillId="6" borderId="57" xfId="0" applyNumberFormat="1" applyFont="1" applyFill="1" applyBorder="1" applyAlignment="1">
      <alignment wrapText="1"/>
    </xf>
    <xf numFmtId="3" fontId="4" fillId="5" borderId="57" xfId="0" applyNumberFormat="1" applyFont="1" applyFill="1" applyBorder="1" applyAlignment="1">
      <alignment wrapText="1"/>
    </xf>
    <xf numFmtId="3" fontId="4" fillId="6" borderId="58" xfId="0" applyNumberFormat="1" applyFont="1" applyFill="1" applyBorder="1"/>
    <xf numFmtId="3" fontId="4" fillId="5" borderId="58" xfId="0" applyNumberFormat="1" applyFont="1" applyFill="1" applyBorder="1"/>
    <xf numFmtId="0" fontId="4" fillId="8" borderId="58" xfId="0" applyFont="1" applyFill="1" applyBorder="1"/>
    <xf numFmtId="0" fontId="4" fillId="10" borderId="58" xfId="0" applyFont="1" applyFill="1" applyBorder="1"/>
    <xf numFmtId="0" fontId="6" fillId="10" borderId="42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08"/>
  <sheetViews>
    <sheetView tabSelected="1" zoomScaleNormal="100" workbookViewId="0">
      <selection activeCell="AQ6" sqref="AQ6"/>
    </sheetView>
  </sheetViews>
  <sheetFormatPr defaultColWidth="11.42578125" defaultRowHeight="12.75" x14ac:dyDescent="0.2"/>
  <cols>
    <col min="1" max="1" width="5.42578125" style="1" customWidth="1"/>
    <col min="2" max="2" width="32.5703125" style="1" customWidth="1"/>
    <col min="3" max="3" width="9.42578125" style="1" hidden="1" customWidth="1"/>
    <col min="4" max="4" width="9.5703125" style="1" hidden="1" customWidth="1"/>
    <col min="5" max="5" width="9.28515625" style="1" hidden="1" customWidth="1"/>
    <col min="6" max="6" width="10.42578125" style="1" hidden="1" customWidth="1"/>
    <col min="7" max="7" width="7.5703125" style="1" hidden="1" customWidth="1"/>
    <col min="8" max="8" width="11.140625" style="1" hidden="1" customWidth="1"/>
    <col min="9" max="9" width="12" style="1" hidden="1" customWidth="1"/>
    <col min="10" max="10" width="11.5703125" style="1" hidden="1" customWidth="1"/>
    <col min="11" max="11" width="10.7109375" style="1" customWidth="1"/>
    <col min="12" max="12" width="13.28515625" style="1" customWidth="1"/>
    <col min="13" max="13" width="10.7109375" style="1" customWidth="1"/>
    <col min="14" max="14" width="9" style="1" hidden="1" customWidth="1"/>
    <col min="15" max="15" width="9.42578125" style="1" hidden="1" customWidth="1"/>
    <col min="16" max="16" width="9.5703125" style="1" hidden="1" customWidth="1"/>
    <col min="17" max="17" width="11.42578125" style="1" hidden="1" customWidth="1"/>
    <col min="18" max="18" width="0" style="1" hidden="1" customWidth="1"/>
    <col min="19" max="19" width="8.140625" style="1" hidden="1" customWidth="1"/>
    <col min="20" max="21" width="10.5703125" style="1" customWidth="1"/>
    <col min="22" max="22" width="0" style="1" hidden="1" customWidth="1"/>
    <col min="23" max="23" width="9.7109375" style="1" hidden="1" customWidth="1"/>
    <col min="24" max="27" width="11.42578125" style="1" hidden="1" customWidth="1"/>
    <col min="28" max="28" width="10.28515625" style="1" hidden="1" customWidth="1"/>
    <col min="29" max="29" width="9.7109375" style="1" hidden="1" customWidth="1"/>
    <col min="30" max="30" width="10.7109375" style="1" hidden="1" customWidth="1"/>
    <col min="31" max="31" width="9.140625" style="1" customWidth="1"/>
    <col min="32" max="32" width="10.28515625" style="1" customWidth="1"/>
    <col min="33" max="33" width="9.140625" style="1" customWidth="1"/>
    <col min="34" max="39" width="9.140625" style="1" hidden="1" customWidth="1"/>
    <col min="40" max="40" width="9.140625" style="1" customWidth="1"/>
    <col min="41" max="41" width="12.7109375" style="1" customWidth="1"/>
    <col min="42" max="42" width="12.28515625" style="1" customWidth="1"/>
    <col min="43" max="43" width="14.7109375" style="1" customWidth="1"/>
    <col min="44" max="44" width="17.140625" style="1" customWidth="1"/>
    <col min="45" max="45" width="13.42578125" style="1" bestFit="1" customWidth="1"/>
    <col min="46" max="46" width="14" style="1" customWidth="1"/>
    <col min="47" max="16384" width="11.42578125" style="1"/>
  </cols>
  <sheetData>
    <row r="1" spans="1:42" ht="16.5" customHeight="1" thickBot="1" x14ac:dyDescent="0.25"/>
    <row r="2" spans="1:42" ht="18.75" customHeight="1" thickBot="1" x14ac:dyDescent="0.25">
      <c r="A2" s="2"/>
      <c r="B2" s="2"/>
      <c r="C2" s="2"/>
      <c r="D2" s="2"/>
      <c r="E2" s="2"/>
      <c r="F2" s="2"/>
      <c r="G2" s="3"/>
      <c r="H2" s="2"/>
      <c r="I2" s="3"/>
      <c r="J2" s="3"/>
      <c r="K2" s="3" t="s">
        <v>98</v>
      </c>
      <c r="L2" s="3"/>
      <c r="M2" s="3" t="s">
        <v>0</v>
      </c>
      <c r="N2" s="3" t="s">
        <v>0</v>
      </c>
      <c r="O2" s="3" t="s">
        <v>0</v>
      </c>
      <c r="P2" s="3" t="s">
        <v>0</v>
      </c>
      <c r="Q2" s="3" t="s">
        <v>0</v>
      </c>
      <c r="R2" s="3" t="s">
        <v>0</v>
      </c>
      <c r="S2" s="3"/>
      <c r="T2" s="3"/>
      <c r="U2" s="3"/>
      <c r="V2" s="3"/>
      <c r="W2" s="3"/>
      <c r="X2" s="2"/>
      <c r="Y2" s="2"/>
      <c r="Z2" s="2"/>
      <c r="AA2" s="2"/>
      <c r="AB2" s="5"/>
      <c r="AC2" s="5"/>
      <c r="AD2" s="5"/>
      <c r="AE2" s="5" t="s">
        <v>1</v>
      </c>
      <c r="AF2" s="5"/>
      <c r="AG2" s="5"/>
      <c r="AH2" s="2"/>
      <c r="AI2" s="2"/>
      <c r="AJ2" s="2"/>
      <c r="AK2" s="4"/>
      <c r="AL2" s="2"/>
      <c r="AM2" s="1" t="s">
        <v>88</v>
      </c>
      <c r="AN2" s="196" t="s">
        <v>89</v>
      </c>
    </row>
    <row r="3" spans="1:42" ht="14.25" thickTop="1" thickBot="1" x14ac:dyDescent="0.25">
      <c r="A3" s="6" t="s">
        <v>2</v>
      </c>
      <c r="B3" s="5" t="s">
        <v>3</v>
      </c>
      <c r="C3" s="3" t="s">
        <v>4</v>
      </c>
      <c r="D3" s="3" t="s">
        <v>5</v>
      </c>
      <c r="E3" s="3" t="s">
        <v>6</v>
      </c>
      <c r="F3" s="7" t="s">
        <v>7</v>
      </c>
      <c r="G3" s="8" t="s">
        <v>4</v>
      </c>
      <c r="H3" s="9" t="s">
        <v>8</v>
      </c>
      <c r="I3" s="10" t="s">
        <v>9</v>
      </c>
      <c r="J3" s="136" t="s">
        <v>84</v>
      </c>
      <c r="K3" s="11" t="s">
        <v>86</v>
      </c>
      <c r="L3" s="164" t="s">
        <v>85</v>
      </c>
      <c r="M3" s="172" t="s">
        <v>87</v>
      </c>
      <c r="N3" s="8" t="s">
        <v>5</v>
      </c>
      <c r="O3" s="8" t="s">
        <v>6</v>
      </c>
      <c r="P3" s="12" t="s">
        <v>7</v>
      </c>
      <c r="Q3" s="3" t="s">
        <v>4</v>
      </c>
      <c r="R3" s="9" t="s">
        <v>8</v>
      </c>
      <c r="S3" s="10" t="s">
        <v>9</v>
      </c>
      <c r="T3" s="164" t="s">
        <v>85</v>
      </c>
      <c r="U3" s="172" t="s">
        <v>87</v>
      </c>
      <c r="V3" s="136" t="s">
        <v>84</v>
      </c>
      <c r="W3" s="11" t="s">
        <v>86</v>
      </c>
      <c r="X3" s="8" t="s">
        <v>5</v>
      </c>
      <c r="Y3" s="8" t="s">
        <v>6</v>
      </c>
      <c r="Z3" s="12" t="s">
        <v>7</v>
      </c>
      <c r="AA3" s="3" t="s">
        <v>4</v>
      </c>
      <c r="AB3" s="5" t="s">
        <v>8</v>
      </c>
      <c r="AC3" s="10" t="s">
        <v>9</v>
      </c>
      <c r="AD3" s="136" t="s">
        <v>84</v>
      </c>
      <c r="AE3" s="11" t="s">
        <v>86</v>
      </c>
      <c r="AF3" s="164" t="s">
        <v>85</v>
      </c>
      <c r="AG3" s="172" t="s">
        <v>87</v>
      </c>
      <c r="AH3" s="8" t="s">
        <v>5</v>
      </c>
      <c r="AI3" s="8" t="s">
        <v>6</v>
      </c>
      <c r="AJ3" s="12" t="s">
        <v>7</v>
      </c>
      <c r="AK3" s="9" t="s">
        <v>8</v>
      </c>
      <c r="AL3" s="13" t="s">
        <v>9</v>
      </c>
      <c r="AM3" s="146" t="s">
        <v>84</v>
      </c>
      <c r="AN3" s="191" t="s">
        <v>86</v>
      </c>
      <c r="AO3" s="192" t="s">
        <v>85</v>
      </c>
      <c r="AP3" s="193" t="s">
        <v>87</v>
      </c>
    </row>
    <row r="4" spans="1:42" ht="14.25" thickTop="1" thickBot="1" x14ac:dyDescent="0.25">
      <c r="A4" s="16">
        <v>3000</v>
      </c>
      <c r="B4" s="17" t="s">
        <v>10</v>
      </c>
      <c r="C4" s="16">
        <v>23.75</v>
      </c>
      <c r="D4" s="16">
        <v>13</v>
      </c>
      <c r="E4" s="16">
        <v>32.555</v>
      </c>
      <c r="F4" s="18">
        <v>11100</v>
      </c>
      <c r="G4" s="18">
        <v>0</v>
      </c>
      <c r="H4" s="19">
        <v>9010</v>
      </c>
      <c r="I4" s="20">
        <f>SUM(S4+AC4+AL4)</f>
        <v>3000</v>
      </c>
      <c r="J4" s="137">
        <f>SUM(V4+AD4+AM4)</f>
        <v>0</v>
      </c>
      <c r="K4" s="22">
        <f>SUM(W4+AE4+AN4)</f>
        <v>8000</v>
      </c>
      <c r="L4" s="165">
        <f>SUM(T4+AF4+AO4)</f>
        <v>30315</v>
      </c>
      <c r="M4" s="173">
        <f>SUM(U4+AG4+AP4)</f>
        <v>0</v>
      </c>
      <c r="N4" s="21">
        <v>5</v>
      </c>
      <c r="O4" s="21">
        <v>24.98</v>
      </c>
      <c r="P4" s="23">
        <v>5000</v>
      </c>
      <c r="Q4" s="23">
        <v>16.75</v>
      </c>
      <c r="R4" s="19">
        <v>6020</v>
      </c>
      <c r="S4" s="20">
        <v>0</v>
      </c>
      <c r="T4" s="165">
        <v>30015</v>
      </c>
      <c r="U4" s="173"/>
      <c r="V4" s="137"/>
      <c r="W4" s="22">
        <v>6000</v>
      </c>
      <c r="X4" s="21">
        <v>0</v>
      </c>
      <c r="Y4" s="21">
        <v>4.1500000000000004</v>
      </c>
      <c r="Z4" s="23">
        <v>3000</v>
      </c>
      <c r="AA4" s="23">
        <v>7</v>
      </c>
      <c r="AB4" s="19">
        <v>2990</v>
      </c>
      <c r="AC4" s="20">
        <v>3000</v>
      </c>
      <c r="AD4" s="137"/>
      <c r="AE4" s="22">
        <v>2000</v>
      </c>
      <c r="AF4" s="165"/>
      <c r="AG4" s="173"/>
      <c r="AH4" s="21">
        <v>8</v>
      </c>
      <c r="AI4" s="21">
        <v>3.4249999999999998</v>
      </c>
      <c r="AJ4" s="23">
        <v>3100</v>
      </c>
      <c r="AK4" s="23">
        <v>0</v>
      </c>
      <c r="AL4" s="24">
        <v>0</v>
      </c>
      <c r="AM4" s="147">
        <v>0</v>
      </c>
      <c r="AN4" s="61">
        <v>0</v>
      </c>
      <c r="AO4" s="189">
        <v>300</v>
      </c>
      <c r="AP4" s="190">
        <v>0</v>
      </c>
    </row>
    <row r="5" spans="1:42" ht="13.5" thickBot="1" x14ac:dyDescent="0.25">
      <c r="A5" s="16">
        <v>3020</v>
      </c>
      <c r="B5" s="17" t="s">
        <v>11</v>
      </c>
      <c r="C5" s="16">
        <v>39.485999999999997</v>
      </c>
      <c r="D5" s="16">
        <v>73</v>
      </c>
      <c r="E5" s="16">
        <v>87.614000000000004</v>
      </c>
      <c r="F5" s="18">
        <v>100000</v>
      </c>
      <c r="G5" s="18">
        <v>15.18</v>
      </c>
      <c r="H5" s="19">
        <v>115723</v>
      </c>
      <c r="I5" s="20">
        <f>SUM(S5+AC5+AL5)</f>
        <v>104000</v>
      </c>
      <c r="J5" s="137">
        <f>SUM(V5+AD5+AM5)</f>
        <v>107183</v>
      </c>
      <c r="K5" s="22">
        <f>SUM(W5+AE5+AN5)</f>
        <v>127000</v>
      </c>
      <c r="L5" s="165">
        <f t="shared" ref="L5:L19" si="0">SUM(T5+AF5+AO5)</f>
        <v>136174.09</v>
      </c>
      <c r="M5" s="173">
        <f t="shared" ref="M5:M19" si="1">SUM(U5+AG5+AP5)</f>
        <v>140000</v>
      </c>
      <c r="N5" s="21">
        <v>25</v>
      </c>
      <c r="O5" s="21">
        <v>28.869</v>
      </c>
      <c r="P5" s="23">
        <v>45000</v>
      </c>
      <c r="Q5" s="23">
        <v>24.306000000000001</v>
      </c>
      <c r="R5" s="19">
        <v>46713</v>
      </c>
      <c r="S5" s="20">
        <v>45000</v>
      </c>
      <c r="T5" s="165">
        <v>79392.350000000006</v>
      </c>
      <c r="U5" s="173">
        <v>115000</v>
      </c>
      <c r="V5" s="137">
        <v>70505</v>
      </c>
      <c r="W5" s="22">
        <v>72000</v>
      </c>
      <c r="X5" s="21">
        <v>48</v>
      </c>
      <c r="Y5" s="21">
        <v>35.622999999999998</v>
      </c>
      <c r="Z5" s="23">
        <v>20000</v>
      </c>
      <c r="AA5" s="23">
        <v>0</v>
      </c>
      <c r="AB5" s="19">
        <v>13170</v>
      </c>
      <c r="AC5" s="20">
        <v>28000</v>
      </c>
      <c r="AD5" s="137">
        <v>13083</v>
      </c>
      <c r="AE5" s="22">
        <v>25000</v>
      </c>
      <c r="AF5" s="165">
        <v>27235.119999999999</v>
      </c>
      <c r="AG5" s="173">
        <v>20000</v>
      </c>
      <c r="AH5" s="21">
        <v>0</v>
      </c>
      <c r="AI5" s="21">
        <v>23.122</v>
      </c>
      <c r="AJ5" s="23">
        <v>35000</v>
      </c>
      <c r="AK5" s="23">
        <v>55840</v>
      </c>
      <c r="AL5" s="24">
        <v>31000</v>
      </c>
      <c r="AM5" s="148">
        <v>23595</v>
      </c>
      <c r="AN5" s="28">
        <v>30000</v>
      </c>
      <c r="AO5" s="185">
        <v>29546.62</v>
      </c>
      <c r="AP5" s="187">
        <v>5000</v>
      </c>
    </row>
    <row r="6" spans="1:42" ht="13.5" thickBot="1" x14ac:dyDescent="0.25">
      <c r="A6" s="16">
        <v>3030</v>
      </c>
      <c r="B6" s="17" t="s">
        <v>12</v>
      </c>
      <c r="C6" s="16">
        <v>113.849</v>
      </c>
      <c r="D6" s="16">
        <v>100</v>
      </c>
      <c r="E6" s="16">
        <v>121.976</v>
      </c>
      <c r="F6" s="18">
        <v>120000</v>
      </c>
      <c r="G6" s="18">
        <v>113.849</v>
      </c>
      <c r="H6" s="19">
        <v>127994</v>
      </c>
      <c r="I6" s="20">
        <f>SUM(S6+AC6+AL6)</f>
        <v>125000</v>
      </c>
      <c r="J6" s="137">
        <f t="shared" ref="J6:J23" si="2">SUM(V6+AD6+AM6)</f>
        <v>135567</v>
      </c>
      <c r="K6" s="22">
        <f t="shared" ref="K6:K19" si="3">SUM(W6+AE6+AN6)</f>
        <v>132000</v>
      </c>
      <c r="L6" s="165">
        <f t="shared" si="0"/>
        <v>136274.91999999998</v>
      </c>
      <c r="M6" s="173">
        <f t="shared" si="1"/>
        <v>138000</v>
      </c>
      <c r="N6" s="21">
        <v>50</v>
      </c>
      <c r="O6" s="21">
        <v>68.475999999999999</v>
      </c>
      <c r="P6" s="23">
        <v>70000</v>
      </c>
      <c r="Q6" s="23">
        <v>0</v>
      </c>
      <c r="R6" s="19">
        <v>74129</v>
      </c>
      <c r="S6" s="20">
        <v>70000</v>
      </c>
      <c r="T6" s="165">
        <v>76294.59</v>
      </c>
      <c r="U6" s="173">
        <v>82000</v>
      </c>
      <c r="V6" s="137">
        <v>74520</v>
      </c>
      <c r="W6" s="22">
        <v>72000</v>
      </c>
      <c r="X6" s="21">
        <v>25</v>
      </c>
      <c r="Y6" s="21">
        <v>17.963000000000001</v>
      </c>
      <c r="Z6" s="23">
        <v>15000</v>
      </c>
      <c r="AA6" s="23">
        <v>0</v>
      </c>
      <c r="AB6" s="19">
        <v>19980</v>
      </c>
      <c r="AC6" s="20">
        <v>20000</v>
      </c>
      <c r="AD6" s="137">
        <v>19088</v>
      </c>
      <c r="AE6" s="22">
        <v>20000</v>
      </c>
      <c r="AF6" s="165">
        <v>20156.25</v>
      </c>
      <c r="AG6" s="173">
        <v>21000</v>
      </c>
      <c r="AH6" s="21">
        <v>25</v>
      </c>
      <c r="AI6" s="21">
        <v>35.536999999999999</v>
      </c>
      <c r="AJ6" s="23">
        <v>35000</v>
      </c>
      <c r="AK6" s="23">
        <v>33885</v>
      </c>
      <c r="AL6" s="24">
        <v>35000</v>
      </c>
      <c r="AM6" s="148">
        <v>41959</v>
      </c>
      <c r="AN6" s="28">
        <v>40000</v>
      </c>
      <c r="AO6" s="185">
        <v>39824.080000000002</v>
      </c>
      <c r="AP6" s="187">
        <v>35000</v>
      </c>
    </row>
    <row r="7" spans="1:42" ht="13.5" thickBot="1" x14ac:dyDescent="0.25">
      <c r="A7" s="16">
        <v>3100</v>
      </c>
      <c r="B7" s="17" t="s">
        <v>13</v>
      </c>
      <c r="C7" s="16">
        <v>251.1</v>
      </c>
      <c r="D7" s="16">
        <v>264</v>
      </c>
      <c r="E7" s="16">
        <v>306.52</v>
      </c>
      <c r="F7" s="18">
        <v>170000</v>
      </c>
      <c r="G7" s="18">
        <v>166.3</v>
      </c>
      <c r="H7" s="19">
        <v>169540</v>
      </c>
      <c r="I7" s="20">
        <f>SUM(S7+AC7+AL7)</f>
        <v>432390</v>
      </c>
      <c r="J7" s="137">
        <f t="shared" si="2"/>
        <v>367460</v>
      </c>
      <c r="K7" s="22">
        <f t="shared" si="3"/>
        <v>440000</v>
      </c>
      <c r="L7" s="165">
        <f t="shared" si="0"/>
        <v>447640</v>
      </c>
      <c r="M7" s="173">
        <f t="shared" si="1"/>
        <v>445000</v>
      </c>
      <c r="N7" s="21">
        <v>150</v>
      </c>
      <c r="O7" s="21">
        <v>191.39</v>
      </c>
      <c r="P7" s="23">
        <v>110000</v>
      </c>
      <c r="Q7" s="23">
        <v>43.9</v>
      </c>
      <c r="R7" s="19">
        <v>101370</v>
      </c>
      <c r="S7" s="20">
        <v>266620</v>
      </c>
      <c r="T7" s="165">
        <v>282750</v>
      </c>
      <c r="U7" s="173">
        <v>285000</v>
      </c>
      <c r="V7" s="137">
        <v>224660</v>
      </c>
      <c r="W7" s="22">
        <v>280000</v>
      </c>
      <c r="X7" s="21">
        <v>45</v>
      </c>
      <c r="Y7" s="21">
        <v>50.84</v>
      </c>
      <c r="Z7" s="23">
        <v>25000</v>
      </c>
      <c r="AA7" s="23">
        <v>40.9</v>
      </c>
      <c r="AB7" s="19">
        <v>28960</v>
      </c>
      <c r="AC7" s="20">
        <v>71160</v>
      </c>
      <c r="AD7" s="137">
        <v>65300</v>
      </c>
      <c r="AE7" s="22">
        <v>65000</v>
      </c>
      <c r="AF7" s="165">
        <v>55320</v>
      </c>
      <c r="AG7" s="173">
        <v>55000</v>
      </c>
      <c r="AH7" s="21">
        <v>69</v>
      </c>
      <c r="AI7" s="21">
        <v>64.290000000000006</v>
      </c>
      <c r="AJ7" s="23">
        <v>35000</v>
      </c>
      <c r="AK7" s="23">
        <v>39210</v>
      </c>
      <c r="AL7" s="24">
        <v>94610</v>
      </c>
      <c r="AM7" s="148">
        <v>77500</v>
      </c>
      <c r="AN7" s="26">
        <v>95000</v>
      </c>
      <c r="AO7" s="185">
        <v>109570</v>
      </c>
      <c r="AP7" s="187">
        <v>105000</v>
      </c>
    </row>
    <row r="8" spans="1:42" ht="13.5" thickBot="1" x14ac:dyDescent="0.25">
      <c r="A8" s="16">
        <v>3190</v>
      </c>
      <c r="B8" s="17" t="s">
        <v>90</v>
      </c>
      <c r="C8" s="16"/>
      <c r="D8" s="16"/>
      <c r="E8" s="16"/>
      <c r="F8" s="18"/>
      <c r="G8" s="18"/>
      <c r="H8" s="19"/>
      <c r="I8" s="20"/>
      <c r="J8" s="137"/>
      <c r="K8" s="22"/>
      <c r="L8" s="165">
        <f t="shared" si="0"/>
        <v>15000</v>
      </c>
      <c r="M8" s="173"/>
      <c r="N8" s="21"/>
      <c r="O8" s="21"/>
      <c r="P8" s="23"/>
      <c r="Q8" s="23"/>
      <c r="R8" s="19"/>
      <c r="S8" s="20"/>
      <c r="T8" s="165">
        <v>15000</v>
      </c>
      <c r="U8" s="173"/>
      <c r="V8" s="137"/>
      <c r="W8" s="22"/>
      <c r="X8" s="21"/>
      <c r="Y8" s="21"/>
      <c r="Z8" s="23"/>
      <c r="AA8" s="23"/>
      <c r="AB8" s="19"/>
      <c r="AC8" s="20"/>
      <c r="AD8" s="137"/>
      <c r="AE8" s="22"/>
      <c r="AF8" s="165"/>
      <c r="AG8" s="173"/>
      <c r="AH8" s="21"/>
      <c r="AI8" s="21"/>
      <c r="AJ8" s="23"/>
      <c r="AK8" s="23"/>
      <c r="AL8" s="24"/>
      <c r="AM8" s="148"/>
      <c r="AN8" s="26"/>
      <c r="AO8" s="185"/>
      <c r="AP8" s="187"/>
    </row>
    <row r="9" spans="1:42" ht="13.5" thickBot="1" x14ac:dyDescent="0.25">
      <c r="A9" s="16">
        <v>3200</v>
      </c>
      <c r="B9" s="17" t="s">
        <v>14</v>
      </c>
      <c r="C9" s="16">
        <v>32.938000000000002</v>
      </c>
      <c r="D9" s="16">
        <v>129.69999999999999</v>
      </c>
      <c r="E9" s="16">
        <v>0</v>
      </c>
      <c r="F9" s="18">
        <v>24000</v>
      </c>
      <c r="G9" s="18">
        <v>0</v>
      </c>
      <c r="H9" s="19">
        <v>30300</v>
      </c>
      <c r="I9" s="20">
        <f t="shared" ref="I9:I19" si="4">SUM(S9+AC9+AL9)</f>
        <v>30000</v>
      </c>
      <c r="J9" s="137">
        <f t="shared" si="2"/>
        <v>102480</v>
      </c>
      <c r="K9" s="22">
        <f t="shared" si="3"/>
        <v>9200</v>
      </c>
      <c r="L9" s="165">
        <f t="shared" si="0"/>
        <v>9200</v>
      </c>
      <c r="M9" s="173">
        <f t="shared" si="1"/>
        <v>0</v>
      </c>
      <c r="N9" s="21">
        <v>35</v>
      </c>
      <c r="O9" s="21">
        <v>0</v>
      </c>
      <c r="P9" s="23">
        <v>0</v>
      </c>
      <c r="Q9" s="23">
        <v>32.938000000000002</v>
      </c>
      <c r="R9" s="19">
        <v>0</v>
      </c>
      <c r="S9" s="20">
        <v>0</v>
      </c>
      <c r="T9" s="165"/>
      <c r="U9" s="173"/>
      <c r="V9" s="137">
        <v>56784</v>
      </c>
      <c r="W9" s="22"/>
      <c r="X9" s="21">
        <v>77.2</v>
      </c>
      <c r="Y9" s="21">
        <v>0</v>
      </c>
      <c r="Z9" s="23">
        <v>24000</v>
      </c>
      <c r="AA9" s="23">
        <v>24000</v>
      </c>
      <c r="AB9" s="23">
        <v>30300</v>
      </c>
      <c r="AC9" s="20">
        <v>30000</v>
      </c>
      <c r="AD9" s="137">
        <v>13872</v>
      </c>
      <c r="AE9" s="22">
        <v>9200</v>
      </c>
      <c r="AF9" s="165">
        <v>9200</v>
      </c>
      <c r="AG9" s="173">
        <v>0</v>
      </c>
      <c r="AH9" s="21">
        <v>17.5</v>
      </c>
      <c r="AI9" s="21">
        <v>0</v>
      </c>
      <c r="AJ9" s="23">
        <v>0</v>
      </c>
      <c r="AK9" s="23">
        <v>0</v>
      </c>
      <c r="AL9" s="24">
        <v>0</v>
      </c>
      <c r="AM9" s="148">
        <v>31824</v>
      </c>
      <c r="AN9" s="26"/>
      <c r="AO9" s="185"/>
      <c r="AP9" s="187"/>
    </row>
    <row r="10" spans="1:42" ht="13.5" thickBot="1" x14ac:dyDescent="0.25">
      <c r="A10" s="16">
        <v>3210</v>
      </c>
      <c r="B10" s="17" t="s">
        <v>15</v>
      </c>
      <c r="C10" s="16">
        <v>45.5</v>
      </c>
      <c r="D10" s="16">
        <v>45</v>
      </c>
      <c r="E10" s="16">
        <v>32.4</v>
      </c>
      <c r="F10" s="18">
        <v>0</v>
      </c>
      <c r="G10" s="18">
        <v>45.5</v>
      </c>
      <c r="H10" s="19">
        <v>20000</v>
      </c>
      <c r="I10" s="20">
        <f t="shared" si="4"/>
        <v>20000</v>
      </c>
      <c r="J10" s="137">
        <f t="shared" si="2"/>
        <v>300</v>
      </c>
      <c r="K10" s="22">
        <f t="shared" si="3"/>
        <v>0</v>
      </c>
      <c r="L10" s="165">
        <f t="shared" si="0"/>
        <v>0</v>
      </c>
      <c r="M10" s="173">
        <f t="shared" si="1"/>
        <v>165500</v>
      </c>
      <c r="N10" s="21">
        <v>40</v>
      </c>
      <c r="O10" s="21">
        <v>32.4</v>
      </c>
      <c r="P10" s="23">
        <v>0</v>
      </c>
      <c r="Q10" s="23">
        <v>0</v>
      </c>
      <c r="R10" s="19">
        <v>20000</v>
      </c>
      <c r="S10" s="20">
        <v>20000</v>
      </c>
      <c r="T10" s="165"/>
      <c r="U10" s="173">
        <v>165500</v>
      </c>
      <c r="V10" s="137">
        <v>300</v>
      </c>
      <c r="W10" s="22"/>
      <c r="X10" s="21">
        <v>5</v>
      </c>
      <c r="Y10" s="21">
        <v>0</v>
      </c>
      <c r="Z10" s="23">
        <v>0</v>
      </c>
      <c r="AA10" s="23">
        <v>0</v>
      </c>
      <c r="AB10" s="23">
        <v>0</v>
      </c>
      <c r="AC10" s="20">
        <v>0</v>
      </c>
      <c r="AD10" s="137"/>
      <c r="AE10" s="22"/>
      <c r="AF10" s="165"/>
      <c r="AG10" s="173"/>
      <c r="AH10" s="21">
        <v>0</v>
      </c>
      <c r="AI10" s="21">
        <v>0</v>
      </c>
      <c r="AJ10" s="23">
        <v>0</v>
      </c>
      <c r="AK10" s="23">
        <v>0</v>
      </c>
      <c r="AL10" s="24">
        <v>0</v>
      </c>
      <c r="AM10" s="148"/>
      <c r="AN10" s="26"/>
      <c r="AO10" s="185"/>
      <c r="AP10" s="187"/>
    </row>
    <row r="11" spans="1:42" ht="13.5" thickBot="1" x14ac:dyDescent="0.25">
      <c r="A11" s="16">
        <v>3240</v>
      </c>
      <c r="B11" s="17" t="s">
        <v>16</v>
      </c>
      <c r="C11" s="16">
        <v>12.12</v>
      </c>
      <c r="D11" s="16">
        <v>12</v>
      </c>
      <c r="E11" s="16">
        <v>12.75</v>
      </c>
      <c r="F11" s="18">
        <v>12000</v>
      </c>
      <c r="G11" s="18">
        <v>12.12</v>
      </c>
      <c r="H11" s="19">
        <v>14400</v>
      </c>
      <c r="I11" s="20">
        <f t="shared" si="4"/>
        <v>14000</v>
      </c>
      <c r="J11" s="137">
        <f t="shared" si="2"/>
        <v>0</v>
      </c>
      <c r="K11" s="22">
        <f t="shared" si="3"/>
        <v>0</v>
      </c>
      <c r="L11" s="165">
        <f t="shared" si="0"/>
        <v>17580</v>
      </c>
      <c r="M11" s="173">
        <f t="shared" si="1"/>
        <v>17000</v>
      </c>
      <c r="N11" s="21">
        <v>12</v>
      </c>
      <c r="O11" s="21">
        <v>12.75</v>
      </c>
      <c r="P11" s="23">
        <v>12000</v>
      </c>
      <c r="Q11" s="23">
        <v>0</v>
      </c>
      <c r="R11" s="19">
        <v>14400</v>
      </c>
      <c r="S11" s="20">
        <v>14000</v>
      </c>
      <c r="T11" s="165">
        <v>17580</v>
      </c>
      <c r="U11" s="173">
        <v>17000</v>
      </c>
      <c r="V11" s="137"/>
      <c r="W11" s="22"/>
      <c r="X11" s="21">
        <v>0</v>
      </c>
      <c r="Y11" s="21">
        <v>0</v>
      </c>
      <c r="Z11" s="23">
        <v>0</v>
      </c>
      <c r="AA11" s="23">
        <v>0</v>
      </c>
      <c r="AB11" s="23">
        <v>0</v>
      </c>
      <c r="AC11" s="20">
        <v>0</v>
      </c>
      <c r="AD11" s="137"/>
      <c r="AE11" s="22"/>
      <c r="AF11" s="165"/>
      <c r="AG11" s="173"/>
      <c r="AH11" s="21">
        <v>0</v>
      </c>
      <c r="AI11" s="21">
        <v>0</v>
      </c>
      <c r="AJ11" s="23">
        <v>0</v>
      </c>
      <c r="AK11" s="23">
        <v>0</v>
      </c>
      <c r="AL11" s="24">
        <v>0</v>
      </c>
      <c r="AM11" s="148"/>
      <c r="AN11" s="26"/>
      <c r="AO11" s="185"/>
      <c r="AP11" s="187"/>
    </row>
    <row r="12" spans="1:42" ht="13.5" thickBot="1" x14ac:dyDescent="0.25">
      <c r="A12" s="16">
        <v>3250</v>
      </c>
      <c r="B12" s="17" t="s">
        <v>17</v>
      </c>
      <c r="C12" s="16">
        <v>64.900000000000006</v>
      </c>
      <c r="D12" s="16">
        <v>70</v>
      </c>
      <c r="E12" s="16">
        <v>64.650000000000006</v>
      </c>
      <c r="F12" s="18">
        <v>47000</v>
      </c>
      <c r="G12" s="18">
        <v>50</v>
      </c>
      <c r="H12" s="19">
        <v>56800</v>
      </c>
      <c r="I12" s="20">
        <f t="shared" si="4"/>
        <v>50000</v>
      </c>
      <c r="J12" s="137">
        <f t="shared" si="2"/>
        <v>4000</v>
      </c>
      <c r="K12" s="22">
        <f t="shared" si="3"/>
        <v>5000</v>
      </c>
      <c r="L12" s="165">
        <f t="shared" si="0"/>
        <v>0</v>
      </c>
      <c r="M12" s="173">
        <f t="shared" si="1"/>
        <v>0</v>
      </c>
      <c r="N12" s="21">
        <v>40</v>
      </c>
      <c r="O12" s="21">
        <v>20</v>
      </c>
      <c r="P12" s="23">
        <v>20000</v>
      </c>
      <c r="Q12" s="23">
        <v>0</v>
      </c>
      <c r="R12" s="19">
        <v>30000</v>
      </c>
      <c r="S12" s="20">
        <v>20000</v>
      </c>
      <c r="T12" s="165"/>
      <c r="U12" s="173"/>
      <c r="V12" s="137">
        <v>0</v>
      </c>
      <c r="W12" s="22"/>
      <c r="X12" s="21">
        <v>15</v>
      </c>
      <c r="Y12" s="21">
        <v>24</v>
      </c>
      <c r="Z12" s="23">
        <v>10000</v>
      </c>
      <c r="AA12" s="23">
        <v>14.9</v>
      </c>
      <c r="AB12" s="23">
        <v>7000</v>
      </c>
      <c r="AC12" s="20">
        <v>15000</v>
      </c>
      <c r="AD12" s="137"/>
      <c r="AE12" s="22"/>
      <c r="AF12" s="165"/>
      <c r="AG12" s="173"/>
      <c r="AH12" s="21">
        <v>15</v>
      </c>
      <c r="AI12" s="21">
        <v>20.65</v>
      </c>
      <c r="AJ12" s="23">
        <v>17000</v>
      </c>
      <c r="AK12" s="23">
        <v>19800</v>
      </c>
      <c r="AL12" s="24">
        <v>15000</v>
      </c>
      <c r="AM12" s="148">
        <v>4000</v>
      </c>
      <c r="AN12" s="26">
        <v>5000</v>
      </c>
      <c r="AO12" s="185"/>
      <c r="AP12" s="187"/>
    </row>
    <row r="13" spans="1:42" ht="13.5" thickBot="1" x14ac:dyDescent="0.25">
      <c r="A13" s="16">
        <v>3260</v>
      </c>
      <c r="B13" s="17" t="s">
        <v>18</v>
      </c>
      <c r="C13" s="16">
        <v>44.908999999999999</v>
      </c>
      <c r="D13" s="16">
        <v>45</v>
      </c>
      <c r="E13" s="16">
        <v>51.143999999999998</v>
      </c>
      <c r="F13" s="18">
        <v>50000</v>
      </c>
      <c r="G13" s="18">
        <v>44.908999999999999</v>
      </c>
      <c r="H13" s="19">
        <v>38433</v>
      </c>
      <c r="I13" s="20">
        <f t="shared" si="4"/>
        <v>38000</v>
      </c>
      <c r="J13" s="137">
        <f t="shared" si="2"/>
        <v>57244</v>
      </c>
      <c r="K13" s="22">
        <f t="shared" si="3"/>
        <v>50000</v>
      </c>
      <c r="L13" s="165">
        <f t="shared" si="0"/>
        <v>57836</v>
      </c>
      <c r="M13" s="173">
        <f t="shared" si="1"/>
        <v>58000</v>
      </c>
      <c r="N13" s="21">
        <v>45</v>
      </c>
      <c r="O13" s="21">
        <v>51.143999999999998</v>
      </c>
      <c r="P13" s="23">
        <v>50000</v>
      </c>
      <c r="Q13" s="23">
        <v>0</v>
      </c>
      <c r="R13" s="19">
        <v>38433</v>
      </c>
      <c r="S13" s="20">
        <v>38000</v>
      </c>
      <c r="T13" s="165">
        <v>57836</v>
      </c>
      <c r="U13" s="173">
        <v>58000</v>
      </c>
      <c r="V13" s="137">
        <v>57244</v>
      </c>
      <c r="W13" s="22">
        <v>50000</v>
      </c>
      <c r="X13" s="21">
        <v>0</v>
      </c>
      <c r="Y13" s="21">
        <v>0</v>
      </c>
      <c r="Z13" s="23">
        <v>0</v>
      </c>
      <c r="AA13" s="23">
        <v>0</v>
      </c>
      <c r="AB13" s="23">
        <v>0</v>
      </c>
      <c r="AC13" s="20">
        <v>0</v>
      </c>
      <c r="AD13" s="137"/>
      <c r="AE13" s="22"/>
      <c r="AF13" s="165"/>
      <c r="AG13" s="173"/>
      <c r="AH13" s="21">
        <v>0</v>
      </c>
      <c r="AI13" s="21">
        <v>0</v>
      </c>
      <c r="AJ13" s="23">
        <v>0</v>
      </c>
      <c r="AK13" s="23">
        <v>0</v>
      </c>
      <c r="AL13" s="24">
        <v>0</v>
      </c>
      <c r="AM13" s="148"/>
      <c r="AN13" s="26"/>
      <c r="AO13" s="185"/>
      <c r="AP13" s="187"/>
    </row>
    <row r="14" spans="1:42" ht="13.5" thickBot="1" x14ac:dyDescent="0.25">
      <c r="A14" s="16">
        <v>3270</v>
      </c>
      <c r="B14" s="17" t="s">
        <v>19</v>
      </c>
      <c r="C14" s="16">
        <v>819</v>
      </c>
      <c r="D14" s="16">
        <v>0</v>
      </c>
      <c r="E14" s="16">
        <v>0</v>
      </c>
      <c r="F14" s="18">
        <v>0</v>
      </c>
      <c r="G14" s="18">
        <v>819</v>
      </c>
      <c r="H14" s="29">
        <v>0</v>
      </c>
      <c r="I14" s="20">
        <f t="shared" si="4"/>
        <v>0</v>
      </c>
      <c r="J14" s="137">
        <f t="shared" si="2"/>
        <v>6000</v>
      </c>
      <c r="K14" s="22">
        <f t="shared" si="3"/>
        <v>0</v>
      </c>
      <c r="L14" s="165">
        <f t="shared" si="0"/>
        <v>1000</v>
      </c>
      <c r="M14" s="173">
        <f t="shared" si="1"/>
        <v>0</v>
      </c>
      <c r="N14" s="21">
        <v>0</v>
      </c>
      <c r="O14" s="21">
        <v>0</v>
      </c>
      <c r="P14" s="23">
        <v>0</v>
      </c>
      <c r="Q14" s="23">
        <v>0</v>
      </c>
      <c r="R14" s="23">
        <v>0</v>
      </c>
      <c r="S14" s="20">
        <v>0</v>
      </c>
      <c r="T14" s="165">
        <v>1000</v>
      </c>
      <c r="U14" s="173"/>
      <c r="V14" s="137">
        <v>6000</v>
      </c>
      <c r="W14" s="22"/>
      <c r="X14" s="21">
        <v>0</v>
      </c>
      <c r="Y14" s="21">
        <v>0</v>
      </c>
      <c r="Z14" s="23">
        <v>0</v>
      </c>
      <c r="AA14" s="23">
        <v>0</v>
      </c>
      <c r="AB14" s="23">
        <v>0</v>
      </c>
      <c r="AC14" s="20">
        <v>0</v>
      </c>
      <c r="AD14" s="137"/>
      <c r="AE14" s="22"/>
      <c r="AF14" s="165"/>
      <c r="AG14" s="173"/>
      <c r="AH14" s="21">
        <v>0</v>
      </c>
      <c r="AI14" s="21">
        <v>0</v>
      </c>
      <c r="AJ14" s="23">
        <v>0</v>
      </c>
      <c r="AK14" s="23">
        <v>0</v>
      </c>
      <c r="AL14" s="24">
        <v>0</v>
      </c>
      <c r="AM14" s="148"/>
      <c r="AN14" s="26"/>
      <c r="AO14" s="185"/>
      <c r="AP14" s="187"/>
    </row>
    <row r="15" spans="1:42" ht="13.5" thickBot="1" x14ac:dyDescent="0.25">
      <c r="A15" s="16">
        <v>3280</v>
      </c>
      <c r="B15" s="17" t="s">
        <v>20</v>
      </c>
      <c r="C15" s="16">
        <v>43.505000000000003</v>
      </c>
      <c r="D15" s="16">
        <v>45</v>
      </c>
      <c r="E15" s="16">
        <v>60.5</v>
      </c>
      <c r="F15" s="18">
        <v>60000</v>
      </c>
      <c r="G15" s="18">
        <v>43.505000000000003</v>
      </c>
      <c r="H15" s="19">
        <v>73879</v>
      </c>
      <c r="I15" s="20">
        <f t="shared" si="4"/>
        <v>70000</v>
      </c>
      <c r="J15" s="137">
        <f t="shared" si="2"/>
        <v>107823</v>
      </c>
      <c r="K15" s="22">
        <f t="shared" si="3"/>
        <v>100000</v>
      </c>
      <c r="L15" s="165">
        <f t="shared" si="0"/>
        <v>70997</v>
      </c>
      <c r="M15" s="173">
        <f t="shared" si="1"/>
        <v>71000</v>
      </c>
      <c r="N15" s="21">
        <v>45</v>
      </c>
      <c r="O15" s="21">
        <v>60.5</v>
      </c>
      <c r="P15" s="23">
        <v>60000</v>
      </c>
      <c r="Q15" s="23">
        <v>0</v>
      </c>
      <c r="R15" s="19">
        <v>73879</v>
      </c>
      <c r="S15" s="20">
        <v>70000</v>
      </c>
      <c r="T15" s="165">
        <v>70997</v>
      </c>
      <c r="U15" s="173">
        <v>71000</v>
      </c>
      <c r="V15" s="137">
        <v>107823</v>
      </c>
      <c r="W15" s="22">
        <v>100000</v>
      </c>
      <c r="X15" s="21">
        <v>0</v>
      </c>
      <c r="Y15" s="21">
        <v>0</v>
      </c>
      <c r="Z15" s="23">
        <v>0</v>
      </c>
      <c r="AA15" s="23">
        <v>0</v>
      </c>
      <c r="AB15" s="23">
        <v>0</v>
      </c>
      <c r="AC15" s="20">
        <v>0</v>
      </c>
      <c r="AD15" s="137"/>
      <c r="AE15" s="22"/>
      <c r="AF15" s="165"/>
      <c r="AG15" s="173"/>
      <c r="AH15" s="21">
        <v>0</v>
      </c>
      <c r="AI15" s="21">
        <v>0</v>
      </c>
      <c r="AJ15" s="23">
        <v>0</v>
      </c>
      <c r="AK15" s="23">
        <v>0</v>
      </c>
      <c r="AL15" s="24">
        <v>0</v>
      </c>
      <c r="AM15" s="148"/>
      <c r="AN15" s="26"/>
      <c r="AO15" s="185"/>
      <c r="AP15" s="187"/>
    </row>
    <row r="16" spans="1:42" ht="13.5" thickBot="1" x14ac:dyDescent="0.25">
      <c r="A16" s="16">
        <v>3290</v>
      </c>
      <c r="B16" s="17" t="s">
        <v>22</v>
      </c>
      <c r="C16" s="16">
        <v>47.145000000000003</v>
      </c>
      <c r="D16" s="16">
        <v>35</v>
      </c>
      <c r="E16" s="16">
        <v>46.981000000000002</v>
      </c>
      <c r="F16" s="18">
        <v>45000</v>
      </c>
      <c r="G16" s="18">
        <v>47.145000000000003</v>
      </c>
      <c r="H16" s="19">
        <v>52841</v>
      </c>
      <c r="I16" s="20">
        <f t="shared" si="4"/>
        <v>50000</v>
      </c>
      <c r="J16" s="137">
        <f t="shared" si="2"/>
        <v>9585</v>
      </c>
      <c r="K16" s="22">
        <f t="shared" si="3"/>
        <v>10000</v>
      </c>
      <c r="L16" s="165">
        <f t="shared" si="0"/>
        <v>26606</v>
      </c>
      <c r="M16" s="173">
        <f t="shared" si="1"/>
        <v>27000</v>
      </c>
      <c r="N16" s="21">
        <v>35</v>
      </c>
      <c r="O16" s="21">
        <v>46.981000000000002</v>
      </c>
      <c r="P16" s="23">
        <v>45000</v>
      </c>
      <c r="Q16" s="23">
        <v>0</v>
      </c>
      <c r="R16" s="19">
        <v>52841</v>
      </c>
      <c r="S16" s="20">
        <v>50000</v>
      </c>
      <c r="T16" s="165">
        <v>26606</v>
      </c>
      <c r="U16" s="173">
        <v>27000</v>
      </c>
      <c r="V16" s="137">
        <v>9585</v>
      </c>
      <c r="W16" s="22">
        <v>10000</v>
      </c>
      <c r="X16" s="21">
        <v>0</v>
      </c>
      <c r="Y16" s="21">
        <v>0</v>
      </c>
      <c r="Z16" s="23">
        <v>0</v>
      </c>
      <c r="AA16" s="23">
        <v>0</v>
      </c>
      <c r="AB16" s="23">
        <v>0</v>
      </c>
      <c r="AC16" s="20">
        <v>0</v>
      </c>
      <c r="AD16" s="137"/>
      <c r="AE16" s="22"/>
      <c r="AF16" s="165"/>
      <c r="AG16" s="173"/>
      <c r="AH16" s="21">
        <v>0</v>
      </c>
      <c r="AI16" s="21">
        <v>0</v>
      </c>
      <c r="AJ16" s="23">
        <v>0</v>
      </c>
      <c r="AK16" s="23">
        <v>0</v>
      </c>
      <c r="AL16" s="24">
        <v>0</v>
      </c>
      <c r="AM16" s="148"/>
      <c r="AN16" s="26"/>
      <c r="AO16" s="185"/>
      <c r="AP16" s="187"/>
    </row>
    <row r="17" spans="1:45" ht="13.5" thickBot="1" x14ac:dyDescent="0.25">
      <c r="A17" s="16">
        <v>3400</v>
      </c>
      <c r="B17" s="17" t="s">
        <v>23</v>
      </c>
      <c r="C17" s="16">
        <v>137.22499999999999</v>
      </c>
      <c r="D17" s="16">
        <v>145.5</v>
      </c>
      <c r="E17" s="16">
        <v>112.70099999999999</v>
      </c>
      <c r="F17" s="18">
        <v>60000</v>
      </c>
      <c r="G17" s="18">
        <v>0</v>
      </c>
      <c r="H17" s="19">
        <v>45700</v>
      </c>
      <c r="I17" s="20">
        <f t="shared" si="4"/>
        <v>62000</v>
      </c>
      <c r="J17" s="137">
        <f t="shared" si="2"/>
        <v>26800</v>
      </c>
      <c r="K17" s="22">
        <f t="shared" si="3"/>
        <v>55000</v>
      </c>
      <c r="L17" s="165">
        <f t="shared" si="0"/>
        <v>74888</v>
      </c>
      <c r="M17" s="173">
        <f t="shared" si="1"/>
        <v>303000</v>
      </c>
      <c r="N17" s="21">
        <v>0</v>
      </c>
      <c r="O17" s="21">
        <v>0</v>
      </c>
      <c r="P17" s="23">
        <v>0</v>
      </c>
      <c r="Q17" s="23">
        <v>51.94</v>
      </c>
      <c r="R17" s="19">
        <v>0</v>
      </c>
      <c r="S17" s="20">
        <v>0</v>
      </c>
      <c r="T17" s="165">
        <v>1600</v>
      </c>
      <c r="U17" s="173">
        <v>265000</v>
      </c>
      <c r="V17" s="137">
        <v>5350</v>
      </c>
      <c r="W17" s="22"/>
      <c r="X17" s="21">
        <v>75.5</v>
      </c>
      <c r="Y17" s="21">
        <v>86.700999999999993</v>
      </c>
      <c r="Z17" s="23">
        <v>20000</v>
      </c>
      <c r="AA17" s="23">
        <v>85.284999999999997</v>
      </c>
      <c r="AB17" s="19">
        <v>6150</v>
      </c>
      <c r="AC17" s="20">
        <v>30000</v>
      </c>
      <c r="AD17" s="137"/>
      <c r="AE17" s="22">
        <v>25000</v>
      </c>
      <c r="AF17" s="165">
        <v>46138</v>
      </c>
      <c r="AG17" s="173">
        <v>32000</v>
      </c>
      <c r="AH17" s="21">
        <v>70</v>
      </c>
      <c r="AI17" s="21">
        <v>26</v>
      </c>
      <c r="AJ17" s="23">
        <v>40000</v>
      </c>
      <c r="AK17" s="23">
        <v>39550</v>
      </c>
      <c r="AL17" s="24">
        <v>32000</v>
      </c>
      <c r="AM17" s="148">
        <v>21450</v>
      </c>
      <c r="AN17" s="28">
        <v>30000</v>
      </c>
      <c r="AO17" s="185">
        <v>27150</v>
      </c>
      <c r="AP17" s="187">
        <v>6000</v>
      </c>
    </row>
    <row r="18" spans="1:45" ht="13.5" thickBot="1" x14ac:dyDescent="0.25">
      <c r="A18" s="16">
        <v>3410</v>
      </c>
      <c r="B18" s="17" t="s">
        <v>24</v>
      </c>
      <c r="C18" s="16">
        <v>57</v>
      </c>
      <c r="D18" s="16">
        <v>90</v>
      </c>
      <c r="E18" s="16">
        <v>15.8</v>
      </c>
      <c r="F18" s="18">
        <v>72000</v>
      </c>
      <c r="G18" s="18">
        <v>0</v>
      </c>
      <c r="H18" s="19">
        <v>21100</v>
      </c>
      <c r="I18" s="20">
        <f t="shared" si="4"/>
        <v>61000</v>
      </c>
      <c r="J18" s="137">
        <f t="shared" si="2"/>
        <v>39850</v>
      </c>
      <c r="K18" s="22">
        <f t="shared" si="3"/>
        <v>50000</v>
      </c>
      <c r="L18" s="165">
        <f t="shared" si="0"/>
        <v>28950</v>
      </c>
      <c r="M18" s="173">
        <f t="shared" si="1"/>
        <v>25000</v>
      </c>
      <c r="N18" s="21">
        <v>20</v>
      </c>
      <c r="O18" s="21">
        <v>0</v>
      </c>
      <c r="P18" s="23">
        <v>12000</v>
      </c>
      <c r="Q18" s="23">
        <v>23.25</v>
      </c>
      <c r="R18" s="19">
        <v>2400</v>
      </c>
      <c r="S18" s="20">
        <v>10000</v>
      </c>
      <c r="T18" s="165"/>
      <c r="U18" s="173"/>
      <c r="V18" s="137">
        <v>8650</v>
      </c>
      <c r="W18" s="22">
        <v>0</v>
      </c>
      <c r="X18" s="21">
        <v>35</v>
      </c>
      <c r="Y18" s="21">
        <v>0</v>
      </c>
      <c r="Z18" s="23">
        <v>40000</v>
      </c>
      <c r="AA18" s="23">
        <v>33.75</v>
      </c>
      <c r="AB18" s="23">
        <v>0</v>
      </c>
      <c r="AC18" s="20">
        <v>26000</v>
      </c>
      <c r="AD18" s="137"/>
      <c r="AE18" s="22">
        <v>15000</v>
      </c>
      <c r="AF18" s="165"/>
      <c r="AG18" s="173"/>
      <c r="AH18" s="21">
        <v>35</v>
      </c>
      <c r="AI18" s="21">
        <v>15.8</v>
      </c>
      <c r="AJ18" s="23">
        <v>20000</v>
      </c>
      <c r="AK18" s="23">
        <v>18700</v>
      </c>
      <c r="AL18" s="24">
        <v>25000</v>
      </c>
      <c r="AM18" s="148">
        <v>31200</v>
      </c>
      <c r="AN18" s="28">
        <v>35000</v>
      </c>
      <c r="AO18" s="185">
        <v>28950</v>
      </c>
      <c r="AP18" s="187">
        <v>25000</v>
      </c>
    </row>
    <row r="19" spans="1:45" ht="13.5" thickBot="1" x14ac:dyDescent="0.25">
      <c r="A19" s="30">
        <v>3441</v>
      </c>
      <c r="B19" s="31" t="s">
        <v>25</v>
      </c>
      <c r="C19" s="30">
        <v>18.544</v>
      </c>
      <c r="D19" s="32"/>
      <c r="E19" s="30">
        <v>13.731999999999999</v>
      </c>
      <c r="F19" s="33">
        <v>15000</v>
      </c>
      <c r="G19" s="33">
        <v>18.544</v>
      </c>
      <c r="H19" s="34">
        <v>3515</v>
      </c>
      <c r="I19" s="35">
        <f t="shared" si="4"/>
        <v>8000</v>
      </c>
      <c r="J19" s="157">
        <f t="shared" si="2"/>
        <v>8029</v>
      </c>
      <c r="K19" s="87">
        <f t="shared" si="3"/>
        <v>20000</v>
      </c>
      <c r="L19" s="194">
        <f t="shared" si="0"/>
        <v>52527.08</v>
      </c>
      <c r="M19" s="195">
        <f t="shared" si="1"/>
        <v>30000</v>
      </c>
      <c r="N19" s="38">
        <v>15</v>
      </c>
      <c r="O19" s="38">
        <v>13.731999999999999</v>
      </c>
      <c r="P19" s="39">
        <v>15000</v>
      </c>
      <c r="Q19" s="39">
        <v>0</v>
      </c>
      <c r="R19" s="34">
        <v>3515</v>
      </c>
      <c r="S19" s="40">
        <v>8000</v>
      </c>
      <c r="T19" s="170">
        <v>51849</v>
      </c>
      <c r="U19" s="176">
        <v>30000</v>
      </c>
      <c r="V19" s="138">
        <v>8029</v>
      </c>
      <c r="W19" s="41">
        <v>20000</v>
      </c>
      <c r="X19" s="38">
        <v>0</v>
      </c>
      <c r="Y19" s="38">
        <v>0</v>
      </c>
      <c r="Z19" s="39">
        <v>0</v>
      </c>
      <c r="AA19" s="39">
        <v>0</v>
      </c>
      <c r="AB19" s="39">
        <v>0</v>
      </c>
      <c r="AC19" s="40">
        <v>0</v>
      </c>
      <c r="AD19" s="138"/>
      <c r="AE19" s="41"/>
      <c r="AF19" s="170">
        <v>678.08</v>
      </c>
      <c r="AG19" s="176"/>
      <c r="AH19" s="38">
        <v>0</v>
      </c>
      <c r="AI19" s="38">
        <v>0</v>
      </c>
      <c r="AJ19" s="39">
        <v>0</v>
      </c>
      <c r="AK19" s="39">
        <v>0</v>
      </c>
      <c r="AL19" s="42">
        <v>0</v>
      </c>
      <c r="AM19" s="149"/>
      <c r="AN19" s="44"/>
      <c r="AO19" s="198"/>
      <c r="AP19" s="199"/>
    </row>
    <row r="20" spans="1:45" ht="15.75" thickBot="1" x14ac:dyDescent="0.3">
      <c r="A20" s="45">
        <v>0</v>
      </c>
      <c r="B20" s="46" t="s">
        <v>26</v>
      </c>
      <c r="C20" s="45">
        <v>958.79</v>
      </c>
      <c r="D20" s="45" t="s">
        <v>27</v>
      </c>
      <c r="E20" s="45">
        <v>959.32299999999998</v>
      </c>
      <c r="F20" s="47">
        <f>SUM(F4:F19)</f>
        <v>786100</v>
      </c>
      <c r="G20" s="47">
        <v>557.87099999999998</v>
      </c>
      <c r="H20" s="48">
        <f t="shared" ref="H20:M20" si="5">SUM(H4:H19)</f>
        <v>779235</v>
      </c>
      <c r="I20" s="49">
        <f t="shared" si="5"/>
        <v>1067390</v>
      </c>
      <c r="J20" s="158">
        <f t="shared" si="5"/>
        <v>972321</v>
      </c>
      <c r="K20" s="51">
        <f t="shared" si="5"/>
        <v>1006200</v>
      </c>
      <c r="L20" s="166">
        <f t="shared" si="5"/>
        <v>1104988.0900000001</v>
      </c>
      <c r="M20" s="200">
        <f t="shared" si="5"/>
        <v>1419500</v>
      </c>
      <c r="N20" s="52">
        <v>517</v>
      </c>
      <c r="O20" s="52">
        <v>551.22199999999998</v>
      </c>
      <c r="P20" s="52">
        <f>SUM(P4:P19)</f>
        <v>444000</v>
      </c>
      <c r="Q20" s="52">
        <v>219.084</v>
      </c>
      <c r="R20" s="53">
        <f t="shared" ref="R20:W20" si="6">SUM(R4:R19)</f>
        <v>463700</v>
      </c>
      <c r="S20" s="54">
        <f t="shared" si="6"/>
        <v>611620</v>
      </c>
      <c r="T20" s="169">
        <f t="shared" si="6"/>
        <v>710919.94</v>
      </c>
      <c r="U20" s="175">
        <f t="shared" si="6"/>
        <v>1115500</v>
      </c>
      <c r="V20" s="139">
        <f t="shared" si="6"/>
        <v>629450</v>
      </c>
      <c r="W20" s="55">
        <f t="shared" si="6"/>
        <v>610000</v>
      </c>
      <c r="X20" s="52">
        <v>325.7</v>
      </c>
      <c r="Y20" s="52">
        <v>219.27699999999999</v>
      </c>
      <c r="Z20" s="53">
        <f>SUM(Z4:Z19)</f>
        <v>157000</v>
      </c>
      <c r="AA20" s="53">
        <v>181.83500000000001</v>
      </c>
      <c r="AB20" s="53">
        <f t="shared" ref="AB20:AG20" si="7">SUM(AB4:AB19)</f>
        <v>108550</v>
      </c>
      <c r="AC20" s="54">
        <f t="shared" si="7"/>
        <v>223160</v>
      </c>
      <c r="AD20" s="139">
        <f t="shared" si="7"/>
        <v>111343</v>
      </c>
      <c r="AE20" s="55">
        <f t="shared" si="7"/>
        <v>161200</v>
      </c>
      <c r="AF20" s="251">
        <f t="shared" si="7"/>
        <v>158727.44999999998</v>
      </c>
      <c r="AG20" s="201">
        <f t="shared" si="7"/>
        <v>128000</v>
      </c>
      <c r="AH20" s="52">
        <v>239.5</v>
      </c>
      <c r="AI20" s="52">
        <v>188.82400000000001</v>
      </c>
      <c r="AJ20" s="53">
        <f t="shared" ref="AJ20:AN20" si="8">SUM(AJ4:AJ19)</f>
        <v>185100</v>
      </c>
      <c r="AK20" s="53">
        <f t="shared" si="8"/>
        <v>206985</v>
      </c>
      <c r="AL20" s="56">
        <f t="shared" si="8"/>
        <v>232610</v>
      </c>
      <c r="AM20" s="150">
        <f t="shared" si="8"/>
        <v>231528</v>
      </c>
      <c r="AN20" s="58">
        <f t="shared" si="8"/>
        <v>235000</v>
      </c>
      <c r="AO20" s="197">
        <f>SUM(AO4:AO19)</f>
        <v>235340.7</v>
      </c>
      <c r="AP20" s="283">
        <f>SUM(AP4:AP19)</f>
        <v>176000</v>
      </c>
      <c r="AR20"/>
    </row>
    <row r="21" spans="1:45" ht="14.25" thickTop="1" thickBot="1" x14ac:dyDescent="0.25">
      <c r="A21" s="16">
        <v>3600</v>
      </c>
      <c r="B21" s="17" t="s">
        <v>28</v>
      </c>
      <c r="C21" s="16">
        <v>22</v>
      </c>
      <c r="D21" s="16">
        <v>10</v>
      </c>
      <c r="E21" s="16">
        <v>10</v>
      </c>
      <c r="F21" s="18">
        <v>20000</v>
      </c>
      <c r="G21" s="18">
        <v>22</v>
      </c>
      <c r="H21" s="19">
        <v>19600</v>
      </c>
      <c r="I21" s="20">
        <f>SUM(S21+AC21+AL21)</f>
        <v>20000</v>
      </c>
      <c r="J21" s="137">
        <f t="shared" si="2"/>
        <v>10000</v>
      </c>
      <c r="K21" s="22">
        <f>SUM(W21+AE21+AN21)</f>
        <v>10000</v>
      </c>
      <c r="L21" s="165">
        <f>SUM(T21+AF21+AO21)</f>
        <v>4000</v>
      </c>
      <c r="M21" s="173">
        <f>SUM(U21+AG21+AP21)</f>
        <v>15000</v>
      </c>
      <c r="N21" s="21">
        <v>10</v>
      </c>
      <c r="O21" s="21">
        <v>10</v>
      </c>
      <c r="P21" s="23">
        <v>20000</v>
      </c>
      <c r="Q21" s="23">
        <v>0</v>
      </c>
      <c r="R21" s="19">
        <v>19600</v>
      </c>
      <c r="S21" s="20">
        <v>20000</v>
      </c>
      <c r="T21" s="165">
        <v>4000</v>
      </c>
      <c r="U21" s="173">
        <v>15000</v>
      </c>
      <c r="V21" s="137">
        <v>10000</v>
      </c>
      <c r="W21" s="22">
        <v>10000</v>
      </c>
      <c r="X21" s="21">
        <v>0</v>
      </c>
      <c r="Y21" s="21">
        <v>0</v>
      </c>
      <c r="Z21" s="23">
        <v>0</v>
      </c>
      <c r="AA21" s="23">
        <v>0</v>
      </c>
      <c r="AB21" s="23">
        <v>0</v>
      </c>
      <c r="AC21" s="20">
        <v>0</v>
      </c>
      <c r="AD21" s="137"/>
      <c r="AE21" s="22"/>
      <c r="AF21" s="165"/>
      <c r="AG21" s="173"/>
      <c r="AH21" s="21">
        <v>0</v>
      </c>
      <c r="AI21" s="21">
        <v>0</v>
      </c>
      <c r="AJ21" s="23">
        <v>0</v>
      </c>
      <c r="AK21" s="23">
        <v>0</v>
      </c>
      <c r="AL21" s="24">
        <v>0</v>
      </c>
      <c r="AM21" s="148"/>
      <c r="AN21" s="26"/>
      <c r="AO21" s="189"/>
      <c r="AP21" s="190"/>
    </row>
    <row r="22" spans="1:45" ht="13.5" thickBot="1" x14ac:dyDescent="0.25">
      <c r="A22" s="16">
        <v>3900</v>
      </c>
      <c r="B22" s="17" t="s">
        <v>29</v>
      </c>
      <c r="C22" s="16">
        <v>0</v>
      </c>
      <c r="D22" s="16">
        <v>0</v>
      </c>
      <c r="E22" s="16">
        <v>0</v>
      </c>
      <c r="F22" s="18">
        <v>0</v>
      </c>
      <c r="G22" s="18">
        <v>0</v>
      </c>
      <c r="H22" s="19"/>
      <c r="I22" s="20">
        <f>SUM(S22+AC22+AL22)</f>
        <v>0</v>
      </c>
      <c r="J22" s="137">
        <f t="shared" si="2"/>
        <v>0</v>
      </c>
      <c r="K22" s="22">
        <f>SUM(W22+AE22+AN22)</f>
        <v>0</v>
      </c>
      <c r="L22" s="165">
        <f t="shared" ref="L22:L23" si="9">SUM(T22+AF22+AO22)</f>
        <v>0</v>
      </c>
      <c r="M22" s="173">
        <f t="shared" ref="M22:M23" si="10">SUM(U22+AG22+AP22)</f>
        <v>0</v>
      </c>
      <c r="N22" s="21">
        <v>0</v>
      </c>
      <c r="O22" s="21">
        <v>0</v>
      </c>
      <c r="P22" s="23">
        <v>0</v>
      </c>
      <c r="Q22" s="23">
        <v>0</v>
      </c>
      <c r="R22" s="19">
        <v>0</v>
      </c>
      <c r="S22" s="20">
        <v>0</v>
      </c>
      <c r="T22" s="165"/>
      <c r="U22" s="173"/>
      <c r="V22" s="137"/>
      <c r="W22" s="22"/>
      <c r="X22" s="21">
        <v>0</v>
      </c>
      <c r="Y22" s="21">
        <v>0</v>
      </c>
      <c r="Z22" s="23">
        <v>0</v>
      </c>
      <c r="AA22" s="23">
        <v>0</v>
      </c>
      <c r="AB22" s="23">
        <v>0</v>
      </c>
      <c r="AC22" s="20">
        <v>0</v>
      </c>
      <c r="AD22" s="137"/>
      <c r="AE22" s="22"/>
      <c r="AF22" s="165"/>
      <c r="AG22" s="173"/>
      <c r="AH22" s="21">
        <v>0</v>
      </c>
      <c r="AI22" s="21">
        <v>0</v>
      </c>
      <c r="AJ22" s="23">
        <v>0</v>
      </c>
      <c r="AK22" s="23">
        <v>0</v>
      </c>
      <c r="AL22" s="24">
        <v>0</v>
      </c>
      <c r="AM22" s="148"/>
      <c r="AN22" s="26"/>
      <c r="AO22" s="185"/>
      <c r="AP22" s="187"/>
    </row>
    <row r="23" spans="1:45" ht="13.5" thickBot="1" x14ac:dyDescent="0.25">
      <c r="A23" s="30">
        <v>3910</v>
      </c>
      <c r="B23" s="31" t="s">
        <v>30</v>
      </c>
      <c r="C23" s="30">
        <v>0</v>
      </c>
      <c r="D23" s="30">
        <v>11</v>
      </c>
      <c r="E23" s="30">
        <v>23.632000000000001</v>
      </c>
      <c r="F23" s="33">
        <v>0</v>
      </c>
      <c r="G23" s="33">
        <v>0</v>
      </c>
      <c r="H23" s="39">
        <v>0</v>
      </c>
      <c r="I23" s="35">
        <f>SUM(S23+AC23+AL23)</f>
        <v>0</v>
      </c>
      <c r="J23" s="157">
        <f t="shared" si="2"/>
        <v>0</v>
      </c>
      <c r="K23" s="37">
        <f>SUM(W23+AE23+AN23)</f>
        <v>0</v>
      </c>
      <c r="L23" s="194">
        <f t="shared" si="9"/>
        <v>0</v>
      </c>
      <c r="M23" s="205">
        <f t="shared" si="10"/>
        <v>0</v>
      </c>
      <c r="N23" s="38">
        <v>11</v>
      </c>
      <c r="O23" s="38">
        <v>14.132</v>
      </c>
      <c r="P23" s="39">
        <v>0</v>
      </c>
      <c r="Q23" s="39">
        <v>0</v>
      </c>
      <c r="R23" s="39">
        <v>0</v>
      </c>
      <c r="S23" s="40">
        <v>0</v>
      </c>
      <c r="T23" s="170"/>
      <c r="U23" s="176"/>
      <c r="V23" s="138"/>
      <c r="W23" s="41"/>
      <c r="X23" s="38">
        <v>0</v>
      </c>
      <c r="Y23" s="38">
        <v>9.5</v>
      </c>
      <c r="Z23" s="39">
        <v>0</v>
      </c>
      <c r="AA23" s="39">
        <v>0</v>
      </c>
      <c r="AB23" s="39">
        <v>0</v>
      </c>
      <c r="AC23" s="40">
        <v>0</v>
      </c>
      <c r="AD23" s="138"/>
      <c r="AE23" s="41"/>
      <c r="AF23" s="170"/>
      <c r="AG23" s="176"/>
      <c r="AH23" s="38">
        <v>0</v>
      </c>
      <c r="AI23" s="38">
        <v>0</v>
      </c>
      <c r="AJ23" s="39">
        <v>0</v>
      </c>
      <c r="AK23" s="39">
        <v>0</v>
      </c>
      <c r="AL23" s="42">
        <v>0</v>
      </c>
      <c r="AM23" s="149"/>
      <c r="AN23" s="44"/>
      <c r="AO23" s="198"/>
      <c r="AP23" s="199"/>
    </row>
    <row r="24" spans="1:45" ht="13.5" thickBot="1" x14ac:dyDescent="0.25">
      <c r="A24" s="45">
        <v>0</v>
      </c>
      <c r="B24" s="46" t="s">
        <v>31</v>
      </c>
      <c r="C24" s="45">
        <v>22</v>
      </c>
      <c r="D24" s="45">
        <v>21</v>
      </c>
      <c r="E24" s="45">
        <v>33.631999999999998</v>
      </c>
      <c r="F24" s="47">
        <f>SUM(F21:F23)</f>
        <v>20000</v>
      </c>
      <c r="G24" s="47">
        <v>22</v>
      </c>
      <c r="H24" s="59">
        <f>SUM(H21:H23)</f>
        <v>19600</v>
      </c>
      <c r="I24" s="49">
        <f>SUM(I21:I23)</f>
        <v>20000</v>
      </c>
      <c r="J24" s="158">
        <f t="shared" ref="J24:K24" si="11">SUM(J21:J23)</f>
        <v>10000</v>
      </c>
      <c r="K24" s="51">
        <f t="shared" si="11"/>
        <v>10000</v>
      </c>
      <c r="L24" s="166">
        <f>SUM(L21:L23)</f>
        <v>4000</v>
      </c>
      <c r="M24" s="200">
        <f>SUM(M21:M23)</f>
        <v>15000</v>
      </c>
      <c r="N24" s="52">
        <v>21</v>
      </c>
      <c r="O24" s="52">
        <v>24.132000000000001</v>
      </c>
      <c r="P24" s="53">
        <f>SUM(P21:P23)</f>
        <v>20000</v>
      </c>
      <c r="Q24" s="53">
        <v>0</v>
      </c>
      <c r="R24" s="53">
        <f>SUM(R21:R23)</f>
        <v>19600</v>
      </c>
      <c r="S24" s="54">
        <f>SUM(S21:S23)</f>
        <v>20000</v>
      </c>
      <c r="T24" s="169">
        <f>SUM(T21:T23)</f>
        <v>4000</v>
      </c>
      <c r="U24" s="175">
        <f>SUM(U21:U23)</f>
        <v>15000</v>
      </c>
      <c r="V24" s="175">
        <f t="shared" ref="V24:AG24" si="12">SUM(V21:V23)</f>
        <v>10000</v>
      </c>
      <c r="W24" s="175">
        <f t="shared" si="12"/>
        <v>10000</v>
      </c>
      <c r="X24" s="175">
        <f t="shared" si="12"/>
        <v>0</v>
      </c>
      <c r="Y24" s="175">
        <f t="shared" si="12"/>
        <v>9.5</v>
      </c>
      <c r="Z24" s="175">
        <f t="shared" si="12"/>
        <v>0</v>
      </c>
      <c r="AA24" s="175">
        <f t="shared" si="12"/>
        <v>0</v>
      </c>
      <c r="AB24" s="175">
        <f t="shared" si="12"/>
        <v>0</v>
      </c>
      <c r="AC24" s="175">
        <f t="shared" si="12"/>
        <v>0</v>
      </c>
      <c r="AD24" s="175">
        <f t="shared" si="12"/>
        <v>0</v>
      </c>
      <c r="AE24" s="55">
        <f t="shared" si="12"/>
        <v>0</v>
      </c>
      <c r="AF24" s="169">
        <f t="shared" si="12"/>
        <v>0</v>
      </c>
      <c r="AG24" s="175">
        <f t="shared" si="12"/>
        <v>0</v>
      </c>
      <c r="AH24" s="175">
        <f t="shared" ref="AH24" si="13">SUM(AH21:AH23)</f>
        <v>0</v>
      </c>
      <c r="AI24" s="175">
        <f t="shared" ref="AI24" si="14">SUM(AI21:AI23)</f>
        <v>0</v>
      </c>
      <c r="AJ24" s="175">
        <f t="shared" ref="AJ24" si="15">SUM(AJ21:AJ23)</f>
        <v>0</v>
      </c>
      <c r="AK24" s="175">
        <f t="shared" ref="AK24" si="16">SUM(AK21:AK23)</f>
        <v>0</v>
      </c>
      <c r="AL24" s="175">
        <f t="shared" ref="AL24" si="17">SUM(AL21:AL23)</f>
        <v>0</v>
      </c>
      <c r="AM24" s="175">
        <f t="shared" ref="AM24" si="18">SUM(AM21:AM23)</f>
        <v>0</v>
      </c>
      <c r="AN24" s="55">
        <f t="shared" ref="AN24" si="19">SUM(AN21:AN23)</f>
        <v>0</v>
      </c>
      <c r="AO24" s="169">
        <f t="shared" ref="AO24" si="20">SUM(AO21:AO23)</f>
        <v>0</v>
      </c>
      <c r="AP24" s="201">
        <f t="shared" ref="AP24" si="21">SUM(AP21:AP23)</f>
        <v>0</v>
      </c>
    </row>
    <row r="25" spans="1:45" ht="19.5" customHeight="1" thickTop="1" thickBot="1" x14ac:dyDescent="0.25">
      <c r="A25" s="62">
        <v>0</v>
      </c>
      <c r="B25" s="63" t="s">
        <v>32</v>
      </c>
      <c r="C25" s="62">
        <v>980.79</v>
      </c>
      <c r="D25" s="62" t="s">
        <v>33</v>
      </c>
      <c r="E25" s="62">
        <v>992.95500000000004</v>
      </c>
      <c r="F25" s="64">
        <f>SUM(F20+F24)</f>
        <v>806100</v>
      </c>
      <c r="G25" s="64">
        <v>579.87099999999998</v>
      </c>
      <c r="H25" s="65">
        <f>SUM(H20+H24)</f>
        <v>798835</v>
      </c>
      <c r="I25" s="66">
        <f>SUM(I20+I24)</f>
        <v>1087390</v>
      </c>
      <c r="J25" s="140">
        <f t="shared" ref="J25" si="22">SUM(J20+J24)</f>
        <v>982321</v>
      </c>
      <c r="K25" s="67">
        <f>SUM(K20+K24)</f>
        <v>1016200</v>
      </c>
      <c r="L25" s="167">
        <f>SUM(L20+L24)</f>
        <v>1108988.0900000001</v>
      </c>
      <c r="M25" s="202">
        <f>SUM(M20+M24)</f>
        <v>1434500</v>
      </c>
      <c r="N25" s="66">
        <v>538</v>
      </c>
      <c r="O25" s="66">
        <v>575.35400000000004</v>
      </c>
      <c r="P25" s="68">
        <f>SUM(P20+P24)</f>
        <v>464000</v>
      </c>
      <c r="Q25" s="68">
        <v>219.084</v>
      </c>
      <c r="R25" s="68">
        <f>SUM(R20+R24)</f>
        <v>483300</v>
      </c>
      <c r="S25" s="203">
        <f>SUM(S20+S24)</f>
        <v>631620</v>
      </c>
      <c r="T25" s="252">
        <f t="shared" ref="T25:U25" si="23">SUM(T20+T24)</f>
        <v>714919.94</v>
      </c>
      <c r="U25" s="202">
        <f t="shared" si="23"/>
        <v>1130500</v>
      </c>
      <c r="V25" s="140">
        <f t="shared" ref="V25:W25" si="24">SUM(V20+V24)</f>
        <v>639450</v>
      </c>
      <c r="W25" s="67">
        <f t="shared" si="24"/>
        <v>620000</v>
      </c>
      <c r="X25" s="66">
        <v>325.7</v>
      </c>
      <c r="Y25" s="66">
        <v>228.77699999999999</v>
      </c>
      <c r="Z25" s="68">
        <f>SUM(Z20+Z24)</f>
        <v>157000</v>
      </c>
      <c r="AA25" s="68">
        <v>181.83500000000001</v>
      </c>
      <c r="AB25" s="68">
        <f>SUM(AB20+AB24)</f>
        <v>108550</v>
      </c>
      <c r="AC25" s="66">
        <f>SUM(AC20+AC24)</f>
        <v>223160</v>
      </c>
      <c r="AD25" s="140">
        <f t="shared" ref="AD25:AG25" si="25">SUM(AD20+AD24)</f>
        <v>111343</v>
      </c>
      <c r="AE25" s="67">
        <f t="shared" si="25"/>
        <v>161200</v>
      </c>
      <c r="AF25" s="252">
        <f t="shared" si="25"/>
        <v>158727.44999999998</v>
      </c>
      <c r="AG25" s="202">
        <f t="shared" si="25"/>
        <v>128000</v>
      </c>
      <c r="AH25" s="66">
        <v>239.5</v>
      </c>
      <c r="AI25" s="66">
        <v>188.82400000000001</v>
      </c>
      <c r="AJ25" s="66">
        <f>SUM(AJ24,AJ20)</f>
        <v>185100</v>
      </c>
      <c r="AK25" s="66">
        <f>SUM(AK24+AK20)</f>
        <v>206985</v>
      </c>
      <c r="AL25" s="69">
        <f>SUM(AL24+AL20)</f>
        <v>232610</v>
      </c>
      <c r="AM25" s="152">
        <f>SUM(AM24+AM20)</f>
        <v>231528</v>
      </c>
      <c r="AN25" s="184">
        <f>SUM(AN24+AN20)</f>
        <v>235000</v>
      </c>
      <c r="AO25" s="230">
        <f t="shared" ref="AO25:AP25" si="26">SUM(AO24+AO20)</f>
        <v>235340.7</v>
      </c>
      <c r="AP25" s="204">
        <f t="shared" si="26"/>
        <v>176000</v>
      </c>
    </row>
    <row r="26" spans="1:45" ht="13.5" thickTop="1" x14ac:dyDescent="0.2">
      <c r="A26" s="162"/>
      <c r="B26" s="162"/>
      <c r="C26" s="162"/>
      <c r="D26" s="162"/>
      <c r="E26" s="162"/>
      <c r="F26" s="162"/>
      <c r="G26" s="162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</row>
    <row r="27" spans="1:45" ht="13.5" thickBot="1" x14ac:dyDescent="0.25">
      <c r="A27" s="73">
        <v>4010</v>
      </c>
      <c r="B27" s="74" t="s">
        <v>34</v>
      </c>
      <c r="C27" s="73">
        <v>7.45</v>
      </c>
      <c r="D27" s="73">
        <v>10</v>
      </c>
      <c r="E27" s="73">
        <v>7.7969999999999997</v>
      </c>
      <c r="F27" s="75">
        <v>12000</v>
      </c>
      <c r="G27" s="75">
        <v>7.1280000000000001</v>
      </c>
      <c r="H27" s="76">
        <v>20965</v>
      </c>
      <c r="I27" s="77">
        <f t="shared" ref="I27:I35" si="27">SUM(S27+AC27+AL27)</f>
        <v>29000</v>
      </c>
      <c r="J27" s="141">
        <f t="shared" ref="J27:J35" si="28">SUM(V27+AD27+AM27)</f>
        <v>11294.2</v>
      </c>
      <c r="K27" s="79">
        <f>SUM(W27+AE27+AN27)</f>
        <v>36000</v>
      </c>
      <c r="L27" s="168">
        <f t="shared" ref="L27:L35" si="29">SUM(T27+AF27+AO27)</f>
        <v>33078.630000000005</v>
      </c>
      <c r="M27" s="174">
        <f>SUM(U27+AG27+AP27)</f>
        <v>21000</v>
      </c>
      <c r="N27" s="78">
        <v>10</v>
      </c>
      <c r="O27" s="78">
        <v>7.7969999999999997</v>
      </c>
      <c r="P27" s="80">
        <v>12000</v>
      </c>
      <c r="Q27" s="80">
        <v>322</v>
      </c>
      <c r="R27" s="76">
        <v>8359</v>
      </c>
      <c r="S27" s="77">
        <v>12000</v>
      </c>
      <c r="T27" s="168">
        <v>18679.07</v>
      </c>
      <c r="U27" s="174">
        <v>10000</v>
      </c>
      <c r="V27" s="141">
        <v>6887</v>
      </c>
      <c r="W27" s="79">
        <v>14000</v>
      </c>
      <c r="X27" s="78">
        <v>0</v>
      </c>
      <c r="Y27" s="78">
        <v>0</v>
      </c>
      <c r="Z27" s="80">
        <v>0</v>
      </c>
      <c r="AA27" s="80">
        <v>0</v>
      </c>
      <c r="AB27" s="76">
        <v>3626</v>
      </c>
      <c r="AC27" s="77">
        <v>10000</v>
      </c>
      <c r="AD27" s="141"/>
      <c r="AE27" s="79">
        <v>15000</v>
      </c>
      <c r="AF27" s="168">
        <v>8383.2199999999993</v>
      </c>
      <c r="AG27" s="174">
        <v>11000</v>
      </c>
      <c r="AH27" s="78">
        <v>0</v>
      </c>
      <c r="AI27" s="78">
        <v>0</v>
      </c>
      <c r="AJ27" s="81"/>
      <c r="AK27" s="76">
        <v>8980</v>
      </c>
      <c r="AL27" s="82">
        <v>7000</v>
      </c>
      <c r="AM27" s="147">
        <v>4407.2</v>
      </c>
      <c r="AN27" s="83">
        <v>7000</v>
      </c>
      <c r="AO27" s="185">
        <v>6016.34</v>
      </c>
      <c r="AP27" s="187"/>
    </row>
    <row r="28" spans="1:45" ht="13.5" thickBot="1" x14ac:dyDescent="0.25">
      <c r="A28" s="16">
        <v>4020</v>
      </c>
      <c r="B28" s="17" t="s">
        <v>35</v>
      </c>
      <c r="C28" s="16">
        <v>27.3</v>
      </c>
      <c r="D28" s="16">
        <v>45</v>
      </c>
      <c r="E28" s="16">
        <v>39.32</v>
      </c>
      <c r="F28" s="18">
        <v>45000</v>
      </c>
      <c r="G28" s="18">
        <v>2.7</v>
      </c>
      <c r="H28" s="19">
        <v>40550</v>
      </c>
      <c r="I28" s="20">
        <f t="shared" si="27"/>
        <v>66000</v>
      </c>
      <c r="J28" s="137">
        <f t="shared" si="28"/>
        <v>11500</v>
      </c>
      <c r="K28" s="79">
        <f t="shared" ref="K28:K35" si="30">SUM(W28+AE28+AN28)</f>
        <v>59000</v>
      </c>
      <c r="L28" s="168">
        <f t="shared" si="29"/>
        <v>55145</v>
      </c>
      <c r="M28" s="174">
        <f t="shared" ref="M28:M35" si="31">SUM(U28+AG28+AP28)</f>
        <v>43000</v>
      </c>
      <c r="N28" s="21">
        <v>15</v>
      </c>
      <c r="O28" s="21">
        <v>32.270000000000003</v>
      </c>
      <c r="P28" s="23">
        <v>20000</v>
      </c>
      <c r="Q28" s="23">
        <v>15.35</v>
      </c>
      <c r="R28" s="19">
        <v>6000</v>
      </c>
      <c r="S28" s="20">
        <v>35000</v>
      </c>
      <c r="T28" s="165">
        <v>42695</v>
      </c>
      <c r="U28" s="173">
        <v>15000</v>
      </c>
      <c r="V28" s="137">
        <v>2500</v>
      </c>
      <c r="W28" s="22">
        <v>38000</v>
      </c>
      <c r="X28" s="21">
        <v>15</v>
      </c>
      <c r="Y28" s="21">
        <v>7.05</v>
      </c>
      <c r="Z28" s="23">
        <v>20000</v>
      </c>
      <c r="AA28" s="23">
        <v>9.25</v>
      </c>
      <c r="AB28" s="19">
        <v>22850</v>
      </c>
      <c r="AC28" s="20">
        <v>25000</v>
      </c>
      <c r="AD28" s="137">
        <v>7200</v>
      </c>
      <c r="AE28" s="22">
        <v>16000</v>
      </c>
      <c r="AF28" s="165">
        <v>4050</v>
      </c>
      <c r="AG28" s="173">
        <v>15000</v>
      </c>
      <c r="AH28" s="21">
        <v>15</v>
      </c>
      <c r="AI28" s="21">
        <v>0</v>
      </c>
      <c r="AJ28" s="23">
        <v>5000</v>
      </c>
      <c r="AK28" s="19">
        <v>11700</v>
      </c>
      <c r="AL28" s="24">
        <v>6000</v>
      </c>
      <c r="AM28" s="148">
        <v>1800</v>
      </c>
      <c r="AN28" s="84">
        <v>5000</v>
      </c>
      <c r="AO28" s="185">
        <v>8400</v>
      </c>
      <c r="AP28" s="187">
        <v>13000</v>
      </c>
      <c r="AR28" s="85"/>
      <c r="AS28" s="85"/>
    </row>
    <row r="29" spans="1:45" ht="13.5" thickBot="1" x14ac:dyDescent="0.25">
      <c r="A29" s="16">
        <v>4030</v>
      </c>
      <c r="B29" s="17" t="s">
        <v>36</v>
      </c>
      <c r="C29" s="16">
        <v>43.2</v>
      </c>
      <c r="D29" s="16">
        <v>35</v>
      </c>
      <c r="E29" s="16">
        <v>39.765000000000001</v>
      </c>
      <c r="F29" s="18">
        <v>30800</v>
      </c>
      <c r="G29" s="18">
        <v>450</v>
      </c>
      <c r="H29" s="19">
        <v>20340</v>
      </c>
      <c r="I29" s="20">
        <f t="shared" si="27"/>
        <v>25000</v>
      </c>
      <c r="J29" s="137">
        <f t="shared" si="28"/>
        <v>12720</v>
      </c>
      <c r="K29" s="79">
        <f t="shared" si="30"/>
        <v>18000</v>
      </c>
      <c r="L29" s="168">
        <f t="shared" si="29"/>
        <v>23030</v>
      </c>
      <c r="M29" s="174">
        <f t="shared" si="31"/>
        <v>23000</v>
      </c>
      <c r="N29" s="21">
        <v>0</v>
      </c>
      <c r="O29" s="21">
        <v>0</v>
      </c>
      <c r="P29" s="23">
        <v>3600</v>
      </c>
      <c r="Q29" s="23">
        <v>30.2</v>
      </c>
      <c r="R29" s="19">
        <v>3450</v>
      </c>
      <c r="S29" s="20">
        <v>0</v>
      </c>
      <c r="T29" s="165">
        <v>7410</v>
      </c>
      <c r="U29" s="173">
        <v>5000</v>
      </c>
      <c r="V29" s="137">
        <v>1500</v>
      </c>
      <c r="W29" s="22">
        <v>2000</v>
      </c>
      <c r="X29" s="21">
        <v>25</v>
      </c>
      <c r="Y29" s="21">
        <v>22.265000000000001</v>
      </c>
      <c r="Z29" s="23">
        <v>13200</v>
      </c>
      <c r="AA29" s="23">
        <v>12.55</v>
      </c>
      <c r="AB29" s="19">
        <v>13790</v>
      </c>
      <c r="AC29" s="20">
        <v>14000</v>
      </c>
      <c r="AD29" s="137">
        <v>7600</v>
      </c>
      <c r="AE29" s="22">
        <v>10000</v>
      </c>
      <c r="AF29" s="165">
        <v>9305</v>
      </c>
      <c r="AG29" s="173">
        <v>10000</v>
      </c>
      <c r="AH29" s="21">
        <v>10</v>
      </c>
      <c r="AI29" s="21">
        <v>17.5</v>
      </c>
      <c r="AJ29" s="23">
        <v>14000</v>
      </c>
      <c r="AK29" s="19">
        <v>3100</v>
      </c>
      <c r="AL29" s="24">
        <v>11000</v>
      </c>
      <c r="AM29" s="148">
        <v>3620</v>
      </c>
      <c r="AN29" s="84">
        <v>6000</v>
      </c>
      <c r="AO29" s="185">
        <v>6315</v>
      </c>
      <c r="AP29" s="187">
        <v>8000</v>
      </c>
    </row>
    <row r="30" spans="1:45" ht="13.5" thickBot="1" x14ac:dyDescent="0.25">
      <c r="A30" s="16">
        <v>4050</v>
      </c>
      <c r="B30" s="17" t="s">
        <v>37</v>
      </c>
      <c r="C30" s="16">
        <v>2</v>
      </c>
      <c r="D30" s="16">
        <v>7</v>
      </c>
      <c r="E30" s="16">
        <v>6</v>
      </c>
      <c r="F30" s="18">
        <v>0</v>
      </c>
      <c r="G30" s="18">
        <v>0</v>
      </c>
      <c r="H30" s="19">
        <v>7413</v>
      </c>
      <c r="I30" s="20">
        <f t="shared" si="27"/>
        <v>0</v>
      </c>
      <c r="J30" s="137">
        <f t="shared" si="28"/>
        <v>0</v>
      </c>
      <c r="K30" s="79">
        <f t="shared" si="30"/>
        <v>0</v>
      </c>
      <c r="L30" s="168">
        <f t="shared" si="29"/>
        <v>0</v>
      </c>
      <c r="M30" s="174">
        <f t="shared" si="31"/>
        <v>0</v>
      </c>
      <c r="N30" s="21">
        <v>0</v>
      </c>
      <c r="O30" s="21">
        <v>0</v>
      </c>
      <c r="P30" s="23">
        <v>0</v>
      </c>
      <c r="Q30" s="23">
        <v>2</v>
      </c>
      <c r="R30" s="23">
        <v>0</v>
      </c>
      <c r="S30" s="20">
        <v>0</v>
      </c>
      <c r="T30" s="165"/>
      <c r="U30" s="173"/>
      <c r="V30" s="137"/>
      <c r="W30" s="22"/>
      <c r="X30" s="21">
        <v>6</v>
      </c>
      <c r="Y30" s="21">
        <v>5</v>
      </c>
      <c r="Z30" s="23">
        <v>0</v>
      </c>
      <c r="AA30" s="23">
        <v>0</v>
      </c>
      <c r="AB30" s="29">
        <v>0</v>
      </c>
      <c r="AC30" s="20">
        <v>0</v>
      </c>
      <c r="AD30" s="137"/>
      <c r="AE30" s="22"/>
      <c r="AF30" s="165"/>
      <c r="AG30" s="173"/>
      <c r="AH30" s="21">
        <v>1</v>
      </c>
      <c r="AI30" s="21">
        <v>1</v>
      </c>
      <c r="AJ30" s="23">
        <v>0</v>
      </c>
      <c r="AK30" s="19">
        <v>7413</v>
      </c>
      <c r="AL30" s="24">
        <v>0</v>
      </c>
      <c r="AM30" s="148"/>
      <c r="AN30" s="84"/>
      <c r="AO30" s="185"/>
      <c r="AP30" s="187"/>
    </row>
    <row r="31" spans="1:45" ht="13.5" thickBot="1" x14ac:dyDescent="0.25">
      <c r="A31" s="16">
        <v>4060</v>
      </c>
      <c r="B31" s="17" t="s">
        <v>38</v>
      </c>
      <c r="C31" s="16">
        <v>36.619</v>
      </c>
      <c r="D31" s="16">
        <v>7</v>
      </c>
      <c r="E31" s="16">
        <v>11.15</v>
      </c>
      <c r="F31" s="18">
        <v>0</v>
      </c>
      <c r="G31" s="18">
        <v>0</v>
      </c>
      <c r="H31" s="19">
        <v>8100</v>
      </c>
      <c r="I31" s="20">
        <f t="shared" si="27"/>
        <v>0</v>
      </c>
      <c r="J31" s="137">
        <f t="shared" si="28"/>
        <v>5600</v>
      </c>
      <c r="K31" s="79">
        <f t="shared" si="30"/>
        <v>6000</v>
      </c>
      <c r="L31" s="168">
        <f t="shared" si="29"/>
        <v>496.13</v>
      </c>
      <c r="M31" s="174">
        <f t="shared" si="31"/>
        <v>0</v>
      </c>
      <c r="N31" s="21">
        <v>0</v>
      </c>
      <c r="O31" s="21">
        <v>2</v>
      </c>
      <c r="P31" s="23">
        <v>0</v>
      </c>
      <c r="Q31" s="23">
        <v>13.5</v>
      </c>
      <c r="R31" s="19">
        <v>7600</v>
      </c>
      <c r="S31" s="20">
        <v>0</v>
      </c>
      <c r="T31" s="253">
        <v>496.13</v>
      </c>
      <c r="U31" s="173"/>
      <c r="V31" s="137">
        <v>5600</v>
      </c>
      <c r="W31" s="22">
        <v>6000</v>
      </c>
      <c r="X31" s="21">
        <v>0</v>
      </c>
      <c r="Y31" s="21">
        <v>6.2</v>
      </c>
      <c r="Z31" s="23">
        <v>0</v>
      </c>
      <c r="AA31" s="23">
        <v>23.119</v>
      </c>
      <c r="AB31" s="29">
        <v>0</v>
      </c>
      <c r="AC31" s="20">
        <v>0</v>
      </c>
      <c r="AD31" s="137"/>
      <c r="AE31" s="22"/>
      <c r="AF31" s="165"/>
      <c r="AG31" s="173"/>
      <c r="AH31" s="21">
        <v>7</v>
      </c>
      <c r="AI31" s="21">
        <v>2.95</v>
      </c>
      <c r="AJ31" s="23">
        <v>0</v>
      </c>
      <c r="AK31" s="29">
        <v>500</v>
      </c>
      <c r="AL31" s="24">
        <v>0</v>
      </c>
      <c r="AM31" s="148"/>
      <c r="AN31" s="84"/>
      <c r="AO31" s="185"/>
      <c r="AP31" s="187"/>
    </row>
    <row r="32" spans="1:45" ht="13.5" thickBot="1" x14ac:dyDescent="0.25">
      <c r="A32" s="16">
        <v>4100</v>
      </c>
      <c r="B32" s="17" t="s">
        <v>39</v>
      </c>
      <c r="C32" s="16">
        <v>77.174999999999997</v>
      </c>
      <c r="D32" s="16">
        <v>50</v>
      </c>
      <c r="E32" s="16">
        <v>76.808999999999997</v>
      </c>
      <c r="F32" s="18">
        <v>14000</v>
      </c>
      <c r="G32" s="18">
        <v>74.406000000000006</v>
      </c>
      <c r="H32" s="19">
        <v>44834</v>
      </c>
      <c r="I32" s="20">
        <f t="shared" si="27"/>
        <v>99000</v>
      </c>
      <c r="J32" s="137">
        <f t="shared" si="28"/>
        <v>198652</v>
      </c>
      <c r="K32" s="79">
        <f>SUM(W32+AE32+AN32)</f>
        <v>50000</v>
      </c>
      <c r="L32" s="168">
        <f t="shared" si="29"/>
        <v>126300</v>
      </c>
      <c r="M32" s="174">
        <f t="shared" si="31"/>
        <v>500000</v>
      </c>
      <c r="N32" s="21">
        <v>50</v>
      </c>
      <c r="O32" s="21">
        <v>76.808999999999997</v>
      </c>
      <c r="P32" s="23">
        <v>3000</v>
      </c>
      <c r="Q32" s="23">
        <v>1.54</v>
      </c>
      <c r="R32" s="29">
        <v>44834</v>
      </c>
      <c r="S32" s="20">
        <v>83000</v>
      </c>
      <c r="T32" s="165">
        <v>126300</v>
      </c>
      <c r="U32" s="173">
        <v>500000</v>
      </c>
      <c r="V32" s="137">
        <v>182702</v>
      </c>
      <c r="W32" s="22">
        <v>50000</v>
      </c>
      <c r="X32" s="21">
        <v>0</v>
      </c>
      <c r="Y32" s="21">
        <v>0</v>
      </c>
      <c r="Z32" s="23">
        <v>0</v>
      </c>
      <c r="AA32" s="23">
        <v>1.2290000000000001</v>
      </c>
      <c r="AB32" s="29">
        <v>0</v>
      </c>
      <c r="AC32" s="20">
        <v>0</v>
      </c>
      <c r="AD32" s="137"/>
      <c r="AE32" s="22"/>
      <c r="AF32" s="165"/>
      <c r="AG32" s="173"/>
      <c r="AH32" s="21">
        <v>0</v>
      </c>
      <c r="AI32" s="21">
        <v>0</v>
      </c>
      <c r="AJ32" s="23">
        <v>11000</v>
      </c>
      <c r="AK32" s="29">
        <v>0</v>
      </c>
      <c r="AL32" s="24">
        <v>16000</v>
      </c>
      <c r="AM32" s="148">
        <v>15950</v>
      </c>
      <c r="AN32" s="84">
        <v>0</v>
      </c>
      <c r="AO32" s="185"/>
      <c r="AP32" s="187"/>
    </row>
    <row r="33" spans="1:46" ht="13.5" thickBot="1" x14ac:dyDescent="0.25">
      <c r="A33" s="16">
        <v>4200</v>
      </c>
      <c r="B33" s="17" t="s">
        <v>40</v>
      </c>
      <c r="C33" s="16">
        <v>39.896999999999998</v>
      </c>
      <c r="D33" s="16">
        <v>55</v>
      </c>
      <c r="E33" s="16">
        <v>14.654999999999999</v>
      </c>
      <c r="F33" s="18">
        <v>32000</v>
      </c>
      <c r="G33" s="18">
        <v>0</v>
      </c>
      <c r="H33" s="29">
        <v>0</v>
      </c>
      <c r="I33" s="20">
        <f t="shared" si="27"/>
        <v>1000</v>
      </c>
      <c r="J33" s="137">
        <f t="shared" si="28"/>
        <v>1818</v>
      </c>
      <c r="K33" s="79">
        <f t="shared" si="30"/>
        <v>2000</v>
      </c>
      <c r="L33" s="168">
        <f t="shared" si="29"/>
        <v>10401.08</v>
      </c>
      <c r="M33" s="174">
        <f t="shared" si="31"/>
        <v>17000</v>
      </c>
      <c r="N33" s="21">
        <v>25</v>
      </c>
      <c r="O33" s="21">
        <v>7.9950000000000001</v>
      </c>
      <c r="P33" s="23">
        <v>12000</v>
      </c>
      <c r="Q33" s="23">
        <v>31.632999999999999</v>
      </c>
      <c r="R33" s="23">
        <v>0</v>
      </c>
      <c r="S33" s="20">
        <v>1000</v>
      </c>
      <c r="T33" s="253">
        <v>10701.08</v>
      </c>
      <c r="U33" s="173">
        <v>15000</v>
      </c>
      <c r="V33" s="137"/>
      <c r="W33" s="22"/>
      <c r="X33" s="21">
        <v>20</v>
      </c>
      <c r="Y33" s="21">
        <v>0</v>
      </c>
      <c r="Z33" s="23">
        <v>15000</v>
      </c>
      <c r="AA33" s="23">
        <v>8.2639999999999993</v>
      </c>
      <c r="AB33" s="23">
        <v>0</v>
      </c>
      <c r="AC33" s="20">
        <v>0</v>
      </c>
      <c r="AD33" s="137"/>
      <c r="AE33" s="22"/>
      <c r="AF33" s="165"/>
      <c r="AG33" s="173"/>
      <c r="AH33" s="21">
        <v>10</v>
      </c>
      <c r="AI33" s="21">
        <v>6.66</v>
      </c>
      <c r="AJ33" s="23">
        <v>5000</v>
      </c>
      <c r="AK33" s="29">
        <v>0</v>
      </c>
      <c r="AL33" s="24">
        <v>0</v>
      </c>
      <c r="AM33" s="148">
        <v>1818</v>
      </c>
      <c r="AN33" s="84">
        <v>2000</v>
      </c>
      <c r="AO33" s="185">
        <v>-300</v>
      </c>
      <c r="AP33" s="187">
        <v>2000</v>
      </c>
    </row>
    <row r="34" spans="1:46" ht="13.5" thickBot="1" x14ac:dyDescent="0.25">
      <c r="A34" s="16">
        <v>4220</v>
      </c>
      <c r="B34" s="17" t="s">
        <v>41</v>
      </c>
      <c r="C34" s="16">
        <v>66.281999999999996</v>
      </c>
      <c r="D34" s="16">
        <v>60</v>
      </c>
      <c r="E34" s="16">
        <v>70.051000000000002</v>
      </c>
      <c r="F34" s="18">
        <v>36000</v>
      </c>
      <c r="G34" s="18">
        <v>0</v>
      </c>
      <c r="H34" s="19">
        <v>46250</v>
      </c>
      <c r="I34" s="20">
        <f t="shared" si="27"/>
        <v>15000</v>
      </c>
      <c r="J34" s="137">
        <f t="shared" si="28"/>
        <v>8262</v>
      </c>
      <c r="K34" s="79">
        <f t="shared" si="30"/>
        <v>20000</v>
      </c>
      <c r="L34" s="168">
        <f t="shared" si="29"/>
        <v>9203.73</v>
      </c>
      <c r="M34" s="174">
        <f t="shared" si="31"/>
        <v>133000</v>
      </c>
      <c r="N34" s="21">
        <v>0</v>
      </c>
      <c r="O34" s="21">
        <v>0</v>
      </c>
      <c r="P34" s="23">
        <v>0</v>
      </c>
      <c r="Q34" s="23">
        <v>31.654</v>
      </c>
      <c r="R34" s="23">
        <v>0</v>
      </c>
      <c r="S34" s="20">
        <v>0</v>
      </c>
      <c r="T34" s="165"/>
      <c r="U34" s="173">
        <v>125000</v>
      </c>
      <c r="V34" s="137">
        <v>1977</v>
      </c>
      <c r="W34" s="22"/>
      <c r="X34" s="21">
        <v>30</v>
      </c>
      <c r="Y34" s="21">
        <v>55.326999999999998</v>
      </c>
      <c r="Z34" s="23">
        <v>15000</v>
      </c>
      <c r="AA34" s="23">
        <v>34.628</v>
      </c>
      <c r="AB34" s="19">
        <v>14649</v>
      </c>
      <c r="AC34" s="20">
        <v>10000</v>
      </c>
      <c r="AD34" s="137">
        <v>4930</v>
      </c>
      <c r="AE34" s="22">
        <v>10000</v>
      </c>
      <c r="AF34" s="165">
        <v>3172.52</v>
      </c>
      <c r="AG34" s="173">
        <v>5000</v>
      </c>
      <c r="AH34" s="21">
        <v>30</v>
      </c>
      <c r="AI34" s="21">
        <v>14.725</v>
      </c>
      <c r="AJ34" s="23">
        <v>21000</v>
      </c>
      <c r="AK34" s="29">
        <v>31601</v>
      </c>
      <c r="AL34" s="24">
        <v>5000</v>
      </c>
      <c r="AM34" s="148">
        <v>1355</v>
      </c>
      <c r="AN34" s="84">
        <v>10000</v>
      </c>
      <c r="AO34" s="185">
        <v>6031.21</v>
      </c>
      <c r="AP34" s="187">
        <v>3000</v>
      </c>
    </row>
    <row r="35" spans="1:46" ht="13.5" thickBot="1" x14ac:dyDescent="0.25">
      <c r="A35" s="30">
        <v>4300</v>
      </c>
      <c r="B35" s="31" t="s">
        <v>100</v>
      </c>
      <c r="C35" s="30">
        <v>57.905999999999999</v>
      </c>
      <c r="D35" s="30">
        <v>53</v>
      </c>
      <c r="E35" s="30">
        <v>60.222999999999999</v>
      </c>
      <c r="F35" s="33">
        <v>12000</v>
      </c>
      <c r="G35" s="86"/>
      <c r="H35" s="34">
        <v>5519</v>
      </c>
      <c r="I35" s="35">
        <f t="shared" si="27"/>
        <v>11000</v>
      </c>
      <c r="J35" s="157">
        <f t="shared" si="28"/>
        <v>2951</v>
      </c>
      <c r="K35" s="87">
        <f t="shared" si="30"/>
        <v>10000</v>
      </c>
      <c r="L35" s="194">
        <f t="shared" si="29"/>
        <v>24742.7</v>
      </c>
      <c r="M35" s="205">
        <f t="shared" si="31"/>
        <v>30000</v>
      </c>
      <c r="N35" s="38">
        <v>0</v>
      </c>
      <c r="O35" s="38">
        <v>0</v>
      </c>
      <c r="P35" s="39">
        <v>0</v>
      </c>
      <c r="Q35" s="39">
        <v>4.9059999999999997</v>
      </c>
      <c r="R35" s="39">
        <v>0</v>
      </c>
      <c r="S35" s="40">
        <v>0</v>
      </c>
      <c r="T35" s="170">
        <v>12525</v>
      </c>
      <c r="U35" s="176">
        <v>12000</v>
      </c>
      <c r="V35" s="138"/>
      <c r="W35" s="41"/>
      <c r="X35" s="38">
        <v>53</v>
      </c>
      <c r="Y35" s="38">
        <v>53.39</v>
      </c>
      <c r="Z35" s="39">
        <v>5000</v>
      </c>
      <c r="AA35" s="39">
        <v>0</v>
      </c>
      <c r="AB35" s="34">
        <v>2245</v>
      </c>
      <c r="AC35" s="40">
        <v>6000</v>
      </c>
      <c r="AD35" s="138"/>
      <c r="AE35" s="41">
        <v>6000</v>
      </c>
      <c r="AF35" s="170">
        <v>3945.2</v>
      </c>
      <c r="AG35" s="176">
        <v>6000</v>
      </c>
      <c r="AH35" s="38">
        <v>0</v>
      </c>
      <c r="AI35" s="38">
        <v>6.8330000000000002</v>
      </c>
      <c r="AJ35" s="39">
        <v>7000</v>
      </c>
      <c r="AK35" s="88">
        <v>3274</v>
      </c>
      <c r="AL35" s="42">
        <v>5000</v>
      </c>
      <c r="AM35" s="149">
        <v>2951</v>
      </c>
      <c r="AN35" s="89">
        <v>4000</v>
      </c>
      <c r="AO35" s="198">
        <v>8272.5</v>
      </c>
      <c r="AP35" s="199">
        <v>12000</v>
      </c>
    </row>
    <row r="36" spans="1:46" ht="13.5" thickBot="1" x14ac:dyDescent="0.25">
      <c r="A36" s="45">
        <v>0</v>
      </c>
      <c r="B36" s="46" t="s">
        <v>43</v>
      </c>
      <c r="C36" s="45">
        <v>357.83</v>
      </c>
      <c r="D36" s="45">
        <v>322</v>
      </c>
      <c r="E36" s="45">
        <v>325.77</v>
      </c>
      <c r="F36" s="47">
        <f>SUM(F27:F35)</f>
        <v>181800</v>
      </c>
      <c r="G36" s="47">
        <v>84.683999999999997</v>
      </c>
      <c r="H36" s="53">
        <f>SUM(H27:H35)</f>
        <v>193971</v>
      </c>
      <c r="I36" s="49">
        <f>SUM(I27:I35)</f>
        <v>246000</v>
      </c>
      <c r="J36" s="158">
        <f t="shared" ref="J36:M36" si="32">SUM(J27:J35)</f>
        <v>252797.2</v>
      </c>
      <c r="K36" s="51">
        <f t="shared" si="32"/>
        <v>201000</v>
      </c>
      <c r="L36" s="166">
        <f t="shared" si="32"/>
        <v>282397.27</v>
      </c>
      <c r="M36" s="200">
        <f t="shared" si="32"/>
        <v>767000</v>
      </c>
      <c r="N36" s="52">
        <v>100</v>
      </c>
      <c r="O36" s="52">
        <v>126.871</v>
      </c>
      <c r="P36" s="53">
        <f>SUM(P27:P35)</f>
        <v>50600</v>
      </c>
      <c r="Q36" s="53">
        <v>131.10599999999999</v>
      </c>
      <c r="R36" s="53">
        <f>SUM(R27:R35)</f>
        <v>70243</v>
      </c>
      <c r="S36" s="54">
        <f>SUM(S27:S35)</f>
        <v>131000</v>
      </c>
      <c r="T36" s="251">
        <f t="shared" ref="T36:U36" si="33">SUM(T27:T35)</f>
        <v>218806.28</v>
      </c>
      <c r="U36" s="201">
        <f t="shared" si="33"/>
        <v>682000</v>
      </c>
      <c r="V36" s="139">
        <f t="shared" ref="V36:W36" si="34">SUM(V27:V35)</f>
        <v>201166</v>
      </c>
      <c r="W36" s="55">
        <f t="shared" si="34"/>
        <v>110000</v>
      </c>
      <c r="X36" s="52">
        <v>149</v>
      </c>
      <c r="Y36" s="52">
        <v>149.232</v>
      </c>
      <c r="Z36" s="53">
        <f>SUM(Z27:Z35)</f>
        <v>68200</v>
      </c>
      <c r="AA36" s="53">
        <v>89.04</v>
      </c>
      <c r="AB36" s="53">
        <f>SUM(AB27:AB35)</f>
        <v>57160</v>
      </c>
      <c r="AC36" s="54">
        <f>SUM(AC27:AC35)</f>
        <v>65000</v>
      </c>
      <c r="AD36" s="139">
        <f t="shared" ref="AD36:AG36" si="35">SUM(AD27:AD35)</f>
        <v>19730</v>
      </c>
      <c r="AE36" s="55">
        <f t="shared" si="35"/>
        <v>57000</v>
      </c>
      <c r="AF36" s="251">
        <f t="shared" si="35"/>
        <v>28855.940000000002</v>
      </c>
      <c r="AG36" s="201">
        <f t="shared" si="35"/>
        <v>47000</v>
      </c>
      <c r="AH36" s="52">
        <v>73</v>
      </c>
      <c r="AI36" s="52">
        <v>49.667999999999999</v>
      </c>
      <c r="AJ36" s="52">
        <f>SUM(AJ27:AJ35)</f>
        <v>63000</v>
      </c>
      <c r="AK36" s="53">
        <f>SUM(AK27:AK35)</f>
        <v>66568</v>
      </c>
      <c r="AL36" s="56">
        <f>SUM(AL27:AL35)</f>
        <v>50000</v>
      </c>
      <c r="AM36" s="153">
        <f>SUM(AM27:AM35)</f>
        <v>31901.200000000001</v>
      </c>
      <c r="AN36" s="91">
        <f>SUM(AN27:AN35)</f>
        <v>34000</v>
      </c>
      <c r="AO36" s="231">
        <f t="shared" ref="AO36:AP36" si="36">SUM(AO27:AO35)</f>
        <v>34735.050000000003</v>
      </c>
      <c r="AP36" s="206">
        <f t="shared" si="36"/>
        <v>38000</v>
      </c>
    </row>
    <row r="37" spans="1:46" ht="14.25" thickTop="1" thickBot="1" x14ac:dyDescent="0.25">
      <c r="A37" s="16">
        <v>5000</v>
      </c>
      <c r="B37" s="17" t="s">
        <v>44</v>
      </c>
      <c r="C37" s="16">
        <v>181.357</v>
      </c>
      <c r="D37" s="16">
        <v>205</v>
      </c>
      <c r="E37" s="16">
        <v>200.364</v>
      </c>
      <c r="F37" s="16">
        <v>210800</v>
      </c>
      <c r="G37" s="16">
        <v>98.397999999999996</v>
      </c>
      <c r="H37" s="21">
        <v>211036</v>
      </c>
      <c r="I37" s="20">
        <f>SUM(S37+AC37+AL37)</f>
        <v>141732</v>
      </c>
      <c r="J37" s="137">
        <f t="shared" ref="J37:J77" si="37">SUM(V37+AD37+AM37)</f>
        <v>141005</v>
      </c>
      <c r="K37" s="22">
        <f>SUM(W37+AE37+AN37)</f>
        <v>205000</v>
      </c>
      <c r="L37" s="168">
        <f t="shared" ref="L37:L77" si="38">SUM(T37+AF37+AO37)</f>
        <v>85600</v>
      </c>
      <c r="M37" s="174">
        <f t="shared" ref="M37:M75" si="39">SUM(U37+AG37+AP37)</f>
        <v>25000</v>
      </c>
      <c r="N37" s="21">
        <v>70</v>
      </c>
      <c r="O37" s="21">
        <v>47.524000000000001</v>
      </c>
      <c r="P37" s="23">
        <v>80000</v>
      </c>
      <c r="Q37" s="23">
        <v>37.99</v>
      </c>
      <c r="R37" s="19">
        <v>46886</v>
      </c>
      <c r="S37" s="20"/>
      <c r="T37" s="165"/>
      <c r="U37" s="173"/>
      <c r="V37" s="137">
        <v>42675</v>
      </c>
      <c r="W37" s="22">
        <v>80000</v>
      </c>
      <c r="X37" s="21">
        <v>60</v>
      </c>
      <c r="Y37" s="21">
        <v>69.67</v>
      </c>
      <c r="Z37" s="23">
        <v>52800</v>
      </c>
      <c r="AA37" s="23">
        <v>44.969000000000001</v>
      </c>
      <c r="AB37" s="19">
        <v>75550</v>
      </c>
      <c r="AC37" s="20">
        <v>56732</v>
      </c>
      <c r="AD37" s="144">
        <v>16170</v>
      </c>
      <c r="AE37" s="93">
        <v>35000</v>
      </c>
      <c r="AF37" s="182"/>
      <c r="AG37" s="180"/>
      <c r="AH37" s="23">
        <v>75</v>
      </c>
      <c r="AI37" s="23">
        <v>83.17</v>
      </c>
      <c r="AJ37" s="19">
        <v>78000</v>
      </c>
      <c r="AK37" s="19">
        <v>88600</v>
      </c>
      <c r="AL37" s="24">
        <v>85000</v>
      </c>
      <c r="AM37" s="147">
        <v>82160</v>
      </c>
      <c r="AN37" s="84">
        <v>90000</v>
      </c>
      <c r="AO37" s="185">
        <v>85600</v>
      </c>
      <c r="AP37" s="187">
        <v>25000</v>
      </c>
      <c r="AQ37" s="94"/>
      <c r="AR37" s="94"/>
      <c r="AS37" s="94"/>
      <c r="AT37" s="95"/>
    </row>
    <row r="38" spans="1:46" ht="13.5" thickBot="1" x14ac:dyDescent="0.25">
      <c r="A38" s="16">
        <v>5005</v>
      </c>
      <c r="B38" s="17" t="s">
        <v>99</v>
      </c>
      <c r="C38" s="16"/>
      <c r="D38" s="16"/>
      <c r="E38" s="16"/>
      <c r="F38" s="232"/>
      <c r="G38" s="232"/>
      <c r="H38" s="92"/>
      <c r="I38" s="20"/>
      <c r="J38" s="137"/>
      <c r="K38" s="22"/>
      <c r="L38" s="168">
        <f t="shared" si="38"/>
        <v>97726</v>
      </c>
      <c r="M38" s="174">
        <f t="shared" si="39"/>
        <v>135000</v>
      </c>
      <c r="N38" s="21"/>
      <c r="O38" s="21"/>
      <c r="P38" s="23"/>
      <c r="Q38" s="23"/>
      <c r="R38" s="19"/>
      <c r="S38" s="20"/>
      <c r="T38" s="165">
        <v>51890</v>
      </c>
      <c r="U38" s="173">
        <v>60000</v>
      </c>
      <c r="V38" s="137"/>
      <c r="W38" s="22"/>
      <c r="X38" s="21"/>
      <c r="Y38" s="21"/>
      <c r="Z38" s="23"/>
      <c r="AA38" s="23"/>
      <c r="AB38" s="19"/>
      <c r="AC38" s="20"/>
      <c r="AD38" s="144"/>
      <c r="AE38" s="93"/>
      <c r="AF38" s="182">
        <v>15240</v>
      </c>
      <c r="AG38" s="180">
        <v>50000</v>
      </c>
      <c r="AH38" s="92"/>
      <c r="AI38" s="92"/>
      <c r="AJ38" s="19"/>
      <c r="AK38" s="19"/>
      <c r="AL38" s="24"/>
      <c r="AM38" s="147"/>
      <c r="AN38" s="84"/>
      <c r="AO38" s="185">
        <v>30596</v>
      </c>
      <c r="AP38" s="187">
        <v>25000</v>
      </c>
      <c r="AQ38" s="94"/>
      <c r="AR38" s="94"/>
      <c r="AS38" s="94"/>
      <c r="AT38" s="95"/>
    </row>
    <row r="39" spans="1:46" ht="13.5" thickBot="1" x14ac:dyDescent="0.25">
      <c r="A39" s="16">
        <v>5100</v>
      </c>
      <c r="B39" s="17" t="s">
        <v>45</v>
      </c>
      <c r="C39" s="16">
        <v>18.399999999999999</v>
      </c>
      <c r="D39" s="16">
        <v>29.8</v>
      </c>
      <c r="E39" s="16">
        <v>25.85</v>
      </c>
      <c r="F39" s="18">
        <v>10000</v>
      </c>
      <c r="G39" s="18">
        <v>6.8</v>
      </c>
      <c r="H39" s="19">
        <v>8000</v>
      </c>
      <c r="I39" s="20">
        <f>SUM(S39+AC39+AL39)</f>
        <v>18000</v>
      </c>
      <c r="J39" s="137">
        <f t="shared" si="37"/>
        <v>21000</v>
      </c>
      <c r="K39" s="22">
        <f t="shared" ref="K39:K59" si="40">SUM(W39+AE39+AN39)</f>
        <v>16000</v>
      </c>
      <c r="L39" s="168">
        <f t="shared" si="38"/>
        <v>5226.99</v>
      </c>
      <c r="M39" s="174">
        <f t="shared" si="39"/>
        <v>15000</v>
      </c>
      <c r="N39" s="21">
        <v>25</v>
      </c>
      <c r="O39" s="21">
        <v>23.3</v>
      </c>
      <c r="P39" s="23">
        <v>10000</v>
      </c>
      <c r="Q39" s="23">
        <v>5.9749999999999996</v>
      </c>
      <c r="R39" s="19">
        <v>8000</v>
      </c>
      <c r="S39" s="20">
        <v>18000</v>
      </c>
      <c r="T39" s="253">
        <v>5226.99</v>
      </c>
      <c r="U39" s="173">
        <v>15000</v>
      </c>
      <c r="V39" s="137">
        <v>21000</v>
      </c>
      <c r="W39" s="22">
        <v>10000</v>
      </c>
      <c r="X39" s="21">
        <v>0</v>
      </c>
      <c r="Y39" s="21">
        <v>0</v>
      </c>
      <c r="Z39" s="23">
        <v>0</v>
      </c>
      <c r="AA39" s="23">
        <v>5.625</v>
      </c>
      <c r="AB39" s="23">
        <v>0</v>
      </c>
      <c r="AC39" s="20">
        <v>0</v>
      </c>
      <c r="AD39" s="137"/>
      <c r="AE39" s="22">
        <v>6000</v>
      </c>
      <c r="AF39" s="165"/>
      <c r="AG39" s="173"/>
      <c r="AH39" s="21">
        <v>4.8</v>
      </c>
      <c r="AI39" s="21">
        <v>2.5499999999999998</v>
      </c>
      <c r="AJ39" s="23">
        <v>0</v>
      </c>
      <c r="AK39" s="23">
        <v>0</v>
      </c>
      <c r="AL39" s="24">
        <v>0</v>
      </c>
      <c r="AM39" s="148"/>
      <c r="AN39" s="84"/>
      <c r="AO39" s="185"/>
      <c r="AP39" s="187"/>
      <c r="AR39" s="94"/>
      <c r="AS39" s="94"/>
      <c r="AT39" s="94"/>
    </row>
    <row r="40" spans="1:46" ht="13.5" thickBot="1" x14ac:dyDescent="0.25">
      <c r="A40" s="16">
        <v>5150</v>
      </c>
      <c r="B40" s="17" t="s">
        <v>46</v>
      </c>
      <c r="C40" s="16">
        <v>1.05</v>
      </c>
      <c r="D40" s="16">
        <v>6</v>
      </c>
      <c r="E40" s="16">
        <v>600</v>
      </c>
      <c r="F40" s="18">
        <v>0</v>
      </c>
      <c r="G40" s="18">
        <v>0</v>
      </c>
      <c r="H40" s="29">
        <v>0</v>
      </c>
      <c r="I40" s="20">
        <f>SUM(S40+AC40+AL40)</f>
        <v>4000</v>
      </c>
      <c r="J40" s="137">
        <f t="shared" si="37"/>
        <v>7000</v>
      </c>
      <c r="K40" s="22">
        <f t="shared" si="40"/>
        <v>5000</v>
      </c>
      <c r="L40" s="168">
        <f t="shared" si="38"/>
        <v>-104.8</v>
      </c>
      <c r="M40" s="174">
        <f t="shared" si="39"/>
        <v>10000</v>
      </c>
      <c r="N40" s="21">
        <v>0</v>
      </c>
      <c r="O40" s="21">
        <v>0</v>
      </c>
      <c r="P40" s="23">
        <v>0</v>
      </c>
      <c r="Q40" s="23">
        <v>250</v>
      </c>
      <c r="R40" s="23">
        <v>0</v>
      </c>
      <c r="S40" s="20">
        <v>4000</v>
      </c>
      <c r="T40" s="165"/>
      <c r="U40" s="173">
        <v>10000</v>
      </c>
      <c r="V40" s="137">
        <v>7000</v>
      </c>
      <c r="W40" s="22">
        <v>5000</v>
      </c>
      <c r="X40" s="21">
        <v>3</v>
      </c>
      <c r="Y40" s="21">
        <v>0</v>
      </c>
      <c r="Z40" s="23">
        <v>0</v>
      </c>
      <c r="AA40" s="23">
        <v>800</v>
      </c>
      <c r="AB40" s="23">
        <v>0</v>
      </c>
      <c r="AC40" s="20">
        <v>0</v>
      </c>
      <c r="AD40" s="137"/>
      <c r="AE40" s="22"/>
      <c r="AF40" s="165"/>
      <c r="AG40" s="173"/>
      <c r="AH40" s="21">
        <v>3</v>
      </c>
      <c r="AI40" s="21">
        <v>600</v>
      </c>
      <c r="AJ40" s="23">
        <v>0</v>
      </c>
      <c r="AK40" s="23">
        <v>0</v>
      </c>
      <c r="AL40" s="24">
        <v>0</v>
      </c>
      <c r="AM40" s="148"/>
      <c r="AN40" s="84"/>
      <c r="AO40" s="185">
        <v>-104.8</v>
      </c>
      <c r="AP40" s="187"/>
    </row>
    <row r="41" spans="1:46" ht="13.5" thickBot="1" x14ac:dyDescent="0.25">
      <c r="A41" s="16">
        <v>5180</v>
      </c>
      <c r="B41" s="17" t="s">
        <v>92</v>
      </c>
      <c r="C41" s="16"/>
      <c r="D41" s="16"/>
      <c r="E41" s="16"/>
      <c r="F41" s="18"/>
      <c r="G41" s="18"/>
      <c r="H41" s="29"/>
      <c r="I41" s="20"/>
      <c r="J41" s="137"/>
      <c r="K41" s="22"/>
      <c r="L41" s="168">
        <f t="shared" si="38"/>
        <v>10272</v>
      </c>
      <c r="M41" s="174">
        <f t="shared" si="39"/>
        <v>0</v>
      </c>
      <c r="N41" s="21"/>
      <c r="O41" s="21"/>
      <c r="P41" s="23"/>
      <c r="Q41" s="23"/>
      <c r="R41" s="23"/>
      <c r="S41" s="20"/>
      <c r="T41" s="165"/>
      <c r="U41" s="173"/>
      <c r="V41" s="137"/>
      <c r="W41" s="22"/>
      <c r="X41" s="21"/>
      <c r="Y41" s="21"/>
      <c r="Z41" s="23"/>
      <c r="AA41" s="23"/>
      <c r="AB41" s="23"/>
      <c r="AC41" s="20"/>
      <c r="AD41" s="137"/>
      <c r="AE41" s="22"/>
      <c r="AF41" s="165"/>
      <c r="AG41" s="173"/>
      <c r="AH41" s="21"/>
      <c r="AI41" s="21"/>
      <c r="AJ41" s="23"/>
      <c r="AK41" s="23"/>
      <c r="AL41" s="24"/>
      <c r="AM41" s="148"/>
      <c r="AN41" s="84"/>
      <c r="AO41" s="185">
        <v>10272</v>
      </c>
      <c r="AP41" s="187"/>
    </row>
    <row r="42" spans="1:46" ht="13.5" thickBot="1" x14ac:dyDescent="0.25">
      <c r="A42" s="16">
        <v>5182</v>
      </c>
      <c r="B42" s="17" t="s">
        <v>101</v>
      </c>
      <c r="C42" s="16"/>
      <c r="D42" s="16"/>
      <c r="E42" s="16"/>
      <c r="F42" s="18"/>
      <c r="G42" s="18"/>
      <c r="H42" s="29"/>
      <c r="I42" s="20"/>
      <c r="J42" s="137"/>
      <c r="K42" s="22"/>
      <c r="L42" s="168">
        <f t="shared" si="38"/>
        <v>1448.35</v>
      </c>
      <c r="M42" s="174">
        <f t="shared" si="39"/>
        <v>1200</v>
      </c>
      <c r="N42" s="21"/>
      <c r="O42" s="21"/>
      <c r="P42" s="23"/>
      <c r="Q42" s="23"/>
      <c r="R42" s="23"/>
      <c r="S42" s="20"/>
      <c r="T42" s="165"/>
      <c r="U42" s="173">
        <v>1200</v>
      </c>
      <c r="V42" s="137"/>
      <c r="W42" s="22"/>
      <c r="X42" s="21"/>
      <c r="Y42" s="21"/>
      <c r="Z42" s="23"/>
      <c r="AA42" s="23"/>
      <c r="AB42" s="23"/>
      <c r="AC42" s="20"/>
      <c r="AD42" s="137"/>
      <c r="AE42" s="22"/>
      <c r="AF42" s="165"/>
      <c r="AG42" s="173"/>
      <c r="AH42" s="21"/>
      <c r="AI42" s="21"/>
      <c r="AJ42" s="23"/>
      <c r="AK42" s="23"/>
      <c r="AL42" s="24"/>
      <c r="AM42" s="148"/>
      <c r="AN42" s="84"/>
      <c r="AO42" s="185">
        <v>1448.35</v>
      </c>
      <c r="AP42" s="187"/>
    </row>
    <row r="43" spans="1:46" ht="13.5" thickBot="1" x14ac:dyDescent="0.25">
      <c r="A43" s="234">
        <v>5280</v>
      </c>
      <c r="B43" s="235" t="s">
        <v>96</v>
      </c>
      <c r="C43" s="234"/>
      <c r="D43" s="234"/>
      <c r="E43" s="234"/>
      <c r="F43" s="236"/>
      <c r="G43" s="236"/>
      <c r="H43" s="237"/>
      <c r="I43" s="238"/>
      <c r="J43" s="239"/>
      <c r="K43" s="240"/>
      <c r="L43" s="168">
        <f t="shared" si="38"/>
        <v>42106</v>
      </c>
      <c r="M43" s="174">
        <f t="shared" si="39"/>
        <v>0</v>
      </c>
      <c r="N43" s="241"/>
      <c r="O43" s="241"/>
      <c r="P43" s="242"/>
      <c r="Q43" s="242"/>
      <c r="R43" s="242"/>
      <c r="S43" s="238"/>
      <c r="T43" s="243"/>
      <c r="U43" s="244"/>
      <c r="V43" s="245"/>
      <c r="W43" s="246"/>
      <c r="X43" s="241"/>
      <c r="Y43" s="241"/>
      <c r="Z43" s="242"/>
      <c r="AA43" s="242"/>
      <c r="AB43" s="242"/>
      <c r="AC43" s="238"/>
      <c r="AD43" s="245"/>
      <c r="AE43" s="246"/>
      <c r="AF43" s="243"/>
      <c r="AG43" s="244"/>
      <c r="AH43" s="241"/>
      <c r="AI43" s="241"/>
      <c r="AJ43" s="242"/>
      <c r="AK43" s="242"/>
      <c r="AL43" s="247"/>
      <c r="AM43" s="248"/>
      <c r="AN43" s="84"/>
      <c r="AO43" s="185">
        <v>42106</v>
      </c>
      <c r="AP43" s="187"/>
    </row>
    <row r="44" spans="1:46" ht="13.5" thickBot="1" x14ac:dyDescent="0.25">
      <c r="A44" s="234">
        <v>5290</v>
      </c>
      <c r="B44" s="235" t="s">
        <v>93</v>
      </c>
      <c r="C44" s="234"/>
      <c r="D44" s="234"/>
      <c r="E44" s="234"/>
      <c r="F44" s="236"/>
      <c r="G44" s="236"/>
      <c r="H44" s="237"/>
      <c r="I44" s="238"/>
      <c r="J44" s="239"/>
      <c r="K44" s="240"/>
      <c r="L44" s="168">
        <f t="shared" si="38"/>
        <v>-42106</v>
      </c>
      <c r="M44" s="174">
        <f t="shared" si="39"/>
        <v>0</v>
      </c>
      <c r="N44" s="241"/>
      <c r="O44" s="241"/>
      <c r="P44" s="242"/>
      <c r="Q44" s="242"/>
      <c r="R44" s="242"/>
      <c r="S44" s="238"/>
      <c r="T44" s="243"/>
      <c r="U44" s="244"/>
      <c r="V44" s="245"/>
      <c r="W44" s="246"/>
      <c r="X44" s="241"/>
      <c r="Y44" s="241"/>
      <c r="Z44" s="242"/>
      <c r="AA44" s="242"/>
      <c r="AB44" s="242"/>
      <c r="AC44" s="238"/>
      <c r="AD44" s="245"/>
      <c r="AE44" s="246"/>
      <c r="AF44" s="243"/>
      <c r="AG44" s="244"/>
      <c r="AH44" s="241"/>
      <c r="AI44" s="241"/>
      <c r="AJ44" s="242"/>
      <c r="AK44" s="242"/>
      <c r="AL44" s="247"/>
      <c r="AM44" s="248"/>
      <c r="AN44" s="84"/>
      <c r="AO44" s="185">
        <v>-42106</v>
      </c>
      <c r="AP44" s="187"/>
    </row>
    <row r="45" spans="1:46" ht="13.5" thickBot="1" x14ac:dyDescent="0.25">
      <c r="A45" s="234">
        <v>5400</v>
      </c>
      <c r="B45" s="235" t="s">
        <v>91</v>
      </c>
      <c r="C45" s="234"/>
      <c r="D45" s="234"/>
      <c r="E45" s="234"/>
      <c r="F45" s="236"/>
      <c r="G45" s="236"/>
      <c r="H45" s="237"/>
      <c r="I45" s="238"/>
      <c r="J45" s="239"/>
      <c r="K45" s="240"/>
      <c r="L45" s="168">
        <f t="shared" si="38"/>
        <v>18006.55</v>
      </c>
      <c r="M45" s="174">
        <f t="shared" si="39"/>
        <v>3200</v>
      </c>
      <c r="N45" s="241"/>
      <c r="O45" s="241"/>
      <c r="P45" s="242"/>
      <c r="Q45" s="242"/>
      <c r="R45" s="242"/>
      <c r="S45" s="238"/>
      <c r="T45" s="243">
        <v>18006.55</v>
      </c>
      <c r="U45" s="244">
        <v>3200</v>
      </c>
      <c r="V45" s="245"/>
      <c r="W45" s="246"/>
      <c r="X45" s="241"/>
      <c r="Y45" s="241"/>
      <c r="Z45" s="242"/>
      <c r="AA45" s="242"/>
      <c r="AB45" s="242"/>
      <c r="AC45" s="238"/>
      <c r="AD45" s="245"/>
      <c r="AE45" s="246"/>
      <c r="AF45" s="243"/>
      <c r="AG45" s="244"/>
      <c r="AH45" s="241"/>
      <c r="AI45" s="241"/>
      <c r="AJ45" s="242"/>
      <c r="AK45" s="242"/>
      <c r="AL45" s="247"/>
      <c r="AM45" s="248"/>
      <c r="AN45" s="84"/>
      <c r="AO45" s="185"/>
      <c r="AP45" s="187"/>
    </row>
    <row r="46" spans="1:46" ht="13.5" thickBot="1" x14ac:dyDescent="0.25">
      <c r="A46" s="30">
        <v>5205</v>
      </c>
      <c r="B46" s="31" t="s">
        <v>48</v>
      </c>
      <c r="C46" s="30">
        <v>10.821</v>
      </c>
      <c r="D46" s="30">
        <v>0</v>
      </c>
      <c r="E46" s="30">
        <v>0</v>
      </c>
      <c r="F46" s="33">
        <v>0</v>
      </c>
      <c r="G46" s="33">
        <v>0</v>
      </c>
      <c r="H46" s="39">
        <v>0</v>
      </c>
      <c r="I46" s="35">
        <f>SUM(S46+AC46+AL46)</f>
        <v>0</v>
      </c>
      <c r="J46" s="157">
        <f t="shared" si="37"/>
        <v>0</v>
      </c>
      <c r="K46" s="87">
        <f t="shared" si="40"/>
        <v>0</v>
      </c>
      <c r="L46" s="194">
        <f t="shared" si="38"/>
        <v>0</v>
      </c>
      <c r="M46" s="208">
        <f t="shared" si="39"/>
        <v>0</v>
      </c>
      <c r="N46" s="38">
        <v>0</v>
      </c>
      <c r="O46" s="38">
        <v>0</v>
      </c>
      <c r="P46" s="39">
        <v>0</v>
      </c>
      <c r="Q46" s="39">
        <v>10.821</v>
      </c>
      <c r="R46" s="39">
        <v>0</v>
      </c>
      <c r="S46" s="40">
        <v>0</v>
      </c>
      <c r="T46" s="170"/>
      <c r="U46" s="176"/>
      <c r="V46" s="138"/>
      <c r="W46" s="41"/>
      <c r="X46" s="38">
        <v>0</v>
      </c>
      <c r="Y46" s="38">
        <v>0</v>
      </c>
      <c r="Z46" s="39">
        <v>0</v>
      </c>
      <c r="AA46" s="96"/>
      <c r="AB46" s="39">
        <v>0</v>
      </c>
      <c r="AC46" s="40">
        <v>0</v>
      </c>
      <c r="AD46" s="138"/>
      <c r="AE46" s="41"/>
      <c r="AF46" s="170"/>
      <c r="AG46" s="176"/>
      <c r="AH46" s="38">
        <v>0</v>
      </c>
      <c r="AI46" s="38">
        <v>0</v>
      </c>
      <c r="AJ46" s="39">
        <v>0</v>
      </c>
      <c r="AK46" s="39">
        <v>0</v>
      </c>
      <c r="AL46" s="42">
        <v>0</v>
      </c>
      <c r="AM46" s="149"/>
      <c r="AN46" s="84"/>
      <c r="AO46" s="185"/>
      <c r="AP46" s="187"/>
    </row>
    <row r="47" spans="1:46" ht="13.5" thickBot="1" x14ac:dyDescent="0.25">
      <c r="A47" s="45">
        <v>0</v>
      </c>
      <c r="B47" s="46" t="s">
        <v>49</v>
      </c>
      <c r="C47" s="45">
        <v>211.62799999999999</v>
      </c>
      <c r="D47" s="45">
        <v>272.8</v>
      </c>
      <c r="E47" s="45">
        <v>243.60599999999999</v>
      </c>
      <c r="F47" s="47">
        <f>SUM(F37:F46)</f>
        <v>220800</v>
      </c>
      <c r="G47" s="47">
        <v>105.19799999999999</v>
      </c>
      <c r="H47" s="53">
        <f t="shared" ref="H47:M47" si="41">SUM(H37:H46)</f>
        <v>219036</v>
      </c>
      <c r="I47" s="49">
        <f t="shared" si="41"/>
        <v>163732</v>
      </c>
      <c r="J47" s="158">
        <f t="shared" si="41"/>
        <v>169005</v>
      </c>
      <c r="K47" s="51">
        <f t="shared" si="41"/>
        <v>226000</v>
      </c>
      <c r="L47" s="166">
        <f t="shared" si="41"/>
        <v>218175.09</v>
      </c>
      <c r="M47" s="200">
        <f t="shared" si="41"/>
        <v>189400</v>
      </c>
      <c r="N47" s="52">
        <v>95</v>
      </c>
      <c r="O47" s="52">
        <v>70.823999999999998</v>
      </c>
      <c r="P47" s="53">
        <f>SUM(P37:P46)</f>
        <v>90000</v>
      </c>
      <c r="Q47" s="53">
        <v>55.036000000000001</v>
      </c>
      <c r="R47" s="53">
        <f t="shared" ref="R47:W47" si="42">SUM(R37:R46)</f>
        <v>54886</v>
      </c>
      <c r="S47" s="54">
        <f t="shared" si="42"/>
        <v>22000</v>
      </c>
      <c r="T47" s="251">
        <f t="shared" si="42"/>
        <v>75123.539999999994</v>
      </c>
      <c r="U47" s="201">
        <f t="shared" si="42"/>
        <v>89400</v>
      </c>
      <c r="V47" s="139">
        <f t="shared" si="42"/>
        <v>70675</v>
      </c>
      <c r="W47" s="55">
        <f t="shared" si="42"/>
        <v>95000</v>
      </c>
      <c r="X47" s="52">
        <v>95</v>
      </c>
      <c r="Y47" s="52">
        <v>86.462000000000003</v>
      </c>
      <c r="Z47" s="53">
        <f>SUM(Z37:Z46)</f>
        <v>52800</v>
      </c>
      <c r="AA47" s="53">
        <v>51.393999999999998</v>
      </c>
      <c r="AB47" s="53">
        <f t="shared" ref="AB47:AG47" si="43">SUM(AB37:AB46)</f>
        <v>75550</v>
      </c>
      <c r="AC47" s="54">
        <f t="shared" si="43"/>
        <v>56732</v>
      </c>
      <c r="AD47" s="139">
        <f t="shared" si="43"/>
        <v>16170</v>
      </c>
      <c r="AE47" s="55">
        <f t="shared" si="43"/>
        <v>41000</v>
      </c>
      <c r="AF47" s="169">
        <f t="shared" si="43"/>
        <v>15240</v>
      </c>
      <c r="AG47" s="201">
        <f t="shared" si="43"/>
        <v>50000</v>
      </c>
      <c r="AH47" s="52">
        <v>82.8</v>
      </c>
      <c r="AI47" s="52">
        <v>86.32</v>
      </c>
      <c r="AJ47" s="53">
        <f t="shared" ref="AJ47:AP47" si="44">SUM(AJ37:AJ46)</f>
        <v>78000</v>
      </c>
      <c r="AK47" s="53">
        <f t="shared" si="44"/>
        <v>88600</v>
      </c>
      <c r="AL47" s="56">
        <f t="shared" si="44"/>
        <v>85000</v>
      </c>
      <c r="AM47" s="151">
        <f t="shared" si="44"/>
        <v>82160</v>
      </c>
      <c r="AN47" s="97">
        <f t="shared" si="44"/>
        <v>90000</v>
      </c>
      <c r="AO47" s="233">
        <f t="shared" si="44"/>
        <v>127811.54999999999</v>
      </c>
      <c r="AP47" s="211">
        <f t="shared" si="44"/>
        <v>50000</v>
      </c>
    </row>
    <row r="48" spans="1:46" ht="14.25" thickTop="1" thickBot="1" x14ac:dyDescent="0.25">
      <c r="A48" s="16">
        <v>6300</v>
      </c>
      <c r="B48" s="17" t="s">
        <v>50</v>
      </c>
      <c r="C48" s="16">
        <v>55.069000000000003</v>
      </c>
      <c r="D48" s="16">
        <v>55</v>
      </c>
      <c r="E48" s="16">
        <v>48.5</v>
      </c>
      <c r="F48" s="18">
        <v>48000</v>
      </c>
      <c r="G48" s="18">
        <v>55.069000000000003</v>
      </c>
      <c r="H48" s="19">
        <v>54600</v>
      </c>
      <c r="I48" s="20">
        <f>SUM(S48+AC48+AL48)</f>
        <v>68000</v>
      </c>
      <c r="J48" s="137">
        <f t="shared" si="37"/>
        <v>62326</v>
      </c>
      <c r="K48" s="22">
        <f t="shared" si="40"/>
        <v>70000</v>
      </c>
      <c r="L48" s="168">
        <f t="shared" si="38"/>
        <v>72100</v>
      </c>
      <c r="M48" s="207">
        <f t="shared" si="39"/>
        <v>98000</v>
      </c>
      <c r="N48" s="21">
        <v>55</v>
      </c>
      <c r="O48" s="21">
        <v>48</v>
      </c>
      <c r="P48" s="23">
        <v>48000</v>
      </c>
      <c r="Q48" s="23">
        <v>0</v>
      </c>
      <c r="R48" s="19">
        <v>48000</v>
      </c>
      <c r="S48" s="20">
        <v>60000</v>
      </c>
      <c r="T48" s="165">
        <v>64600</v>
      </c>
      <c r="U48" s="173">
        <v>90000</v>
      </c>
      <c r="V48" s="137">
        <v>62326</v>
      </c>
      <c r="W48" s="22">
        <v>70000</v>
      </c>
      <c r="X48" s="21">
        <v>0</v>
      </c>
      <c r="Y48" s="21">
        <v>500</v>
      </c>
      <c r="Z48" s="23">
        <v>0</v>
      </c>
      <c r="AA48" s="23">
        <v>0</v>
      </c>
      <c r="AB48" s="23">
        <v>6600</v>
      </c>
      <c r="AC48" s="20">
        <v>8000</v>
      </c>
      <c r="AD48" s="137"/>
      <c r="AE48" s="22"/>
      <c r="AF48" s="165">
        <v>7500</v>
      </c>
      <c r="AG48" s="173">
        <v>8000</v>
      </c>
      <c r="AH48" s="21">
        <v>0</v>
      </c>
      <c r="AI48" s="21">
        <v>0</v>
      </c>
      <c r="AJ48" s="23">
        <v>0</v>
      </c>
      <c r="AK48" s="23">
        <v>0</v>
      </c>
      <c r="AL48" s="24">
        <v>0</v>
      </c>
      <c r="AM48" s="148"/>
      <c r="AN48" s="84"/>
      <c r="AO48" s="185"/>
      <c r="AP48" s="187"/>
    </row>
    <row r="49" spans="1:42" ht="13.5" thickBot="1" x14ac:dyDescent="0.25">
      <c r="A49" s="16">
        <v>6320</v>
      </c>
      <c r="B49" s="17" t="s">
        <v>94</v>
      </c>
      <c r="C49" s="16"/>
      <c r="D49" s="16"/>
      <c r="E49" s="16"/>
      <c r="F49" s="18"/>
      <c r="G49" s="18"/>
      <c r="H49" s="19"/>
      <c r="I49" s="20"/>
      <c r="J49" s="137"/>
      <c r="K49" s="22"/>
      <c r="L49" s="168">
        <f t="shared" si="38"/>
        <v>1202.42</v>
      </c>
      <c r="M49" s="207"/>
      <c r="N49" s="21"/>
      <c r="O49" s="21"/>
      <c r="P49" s="23"/>
      <c r="Q49" s="23"/>
      <c r="R49" s="19"/>
      <c r="S49" s="20"/>
      <c r="T49" s="253">
        <v>1202.42</v>
      </c>
      <c r="U49" s="173"/>
      <c r="V49" s="137"/>
      <c r="W49" s="22"/>
      <c r="X49" s="21"/>
      <c r="Y49" s="21"/>
      <c r="Z49" s="23"/>
      <c r="AA49" s="23"/>
      <c r="AB49" s="23"/>
      <c r="AC49" s="20"/>
      <c r="AD49" s="137"/>
      <c r="AE49" s="22"/>
      <c r="AF49" s="165"/>
      <c r="AG49" s="173"/>
      <c r="AH49" s="21"/>
      <c r="AI49" s="21"/>
      <c r="AJ49" s="23"/>
      <c r="AK49" s="23"/>
      <c r="AL49" s="24"/>
      <c r="AM49" s="148"/>
      <c r="AN49" s="84"/>
      <c r="AO49" s="185"/>
      <c r="AP49" s="187"/>
    </row>
    <row r="50" spans="1:42" ht="13.5" thickBot="1" x14ac:dyDescent="0.25">
      <c r="A50" s="16">
        <v>6345</v>
      </c>
      <c r="B50" s="17" t="s">
        <v>51</v>
      </c>
      <c r="C50" s="16">
        <v>46.91</v>
      </c>
      <c r="D50" s="16">
        <v>35</v>
      </c>
      <c r="E50" s="16">
        <v>50.908000000000001</v>
      </c>
      <c r="F50" s="18">
        <v>40000</v>
      </c>
      <c r="G50" s="18">
        <v>46.91</v>
      </c>
      <c r="H50" s="19">
        <v>36009</v>
      </c>
      <c r="I50" s="20">
        <f>SUM(S50+AC50+AL50)</f>
        <v>40000</v>
      </c>
      <c r="J50" s="137">
        <f t="shared" si="37"/>
        <v>46179</v>
      </c>
      <c r="K50" s="22">
        <f t="shared" si="40"/>
        <v>50000</v>
      </c>
      <c r="L50" s="168">
        <f t="shared" si="38"/>
        <v>74557</v>
      </c>
      <c r="M50" s="207">
        <f t="shared" si="39"/>
        <v>80000</v>
      </c>
      <c r="N50" s="21">
        <v>35</v>
      </c>
      <c r="O50" s="21">
        <v>50.908000000000001</v>
      </c>
      <c r="P50" s="23">
        <v>40000</v>
      </c>
      <c r="Q50" s="23">
        <v>0</v>
      </c>
      <c r="R50" s="19">
        <v>36009</v>
      </c>
      <c r="S50" s="20">
        <v>40000</v>
      </c>
      <c r="T50" s="165">
        <v>74557</v>
      </c>
      <c r="U50" s="173">
        <v>80000</v>
      </c>
      <c r="V50" s="137">
        <v>46179</v>
      </c>
      <c r="W50" s="22">
        <v>50000</v>
      </c>
      <c r="X50" s="21">
        <v>0</v>
      </c>
      <c r="Y50" s="21">
        <v>0</v>
      </c>
      <c r="Z50" s="23">
        <v>0</v>
      </c>
      <c r="AA50" s="23">
        <v>0</v>
      </c>
      <c r="AB50" s="23">
        <v>0</v>
      </c>
      <c r="AC50" s="20">
        <v>0</v>
      </c>
      <c r="AD50" s="137"/>
      <c r="AE50" s="22"/>
      <c r="AF50" s="165"/>
      <c r="AG50" s="173"/>
      <c r="AH50" s="21">
        <v>0</v>
      </c>
      <c r="AI50" s="21">
        <v>0</v>
      </c>
      <c r="AJ50" s="23">
        <v>0</v>
      </c>
      <c r="AK50" s="23">
        <v>0</v>
      </c>
      <c r="AL50" s="24">
        <v>0</v>
      </c>
      <c r="AM50" s="148"/>
      <c r="AN50" s="84"/>
      <c r="AO50" s="185"/>
      <c r="AP50" s="187"/>
    </row>
    <row r="51" spans="1:42" ht="13.5" thickBot="1" x14ac:dyDescent="0.25">
      <c r="A51" s="16">
        <v>6360</v>
      </c>
      <c r="B51" s="17" t="s">
        <v>95</v>
      </c>
      <c r="C51" s="16">
        <v>2.3620000000000001</v>
      </c>
      <c r="D51" s="16">
        <v>2.5</v>
      </c>
      <c r="E51" s="16">
        <v>6.5970000000000004</v>
      </c>
      <c r="F51" s="18">
        <v>6000</v>
      </c>
      <c r="G51" s="18">
        <v>2.3620000000000001</v>
      </c>
      <c r="H51" s="19">
        <v>9787</v>
      </c>
      <c r="I51" s="20">
        <f>SUM(S51+AC51+AL51)</f>
        <v>16000</v>
      </c>
      <c r="J51" s="137">
        <f t="shared" si="37"/>
        <v>9340</v>
      </c>
      <c r="K51" s="22">
        <f t="shared" si="40"/>
        <v>12000</v>
      </c>
      <c r="L51" s="209">
        <f t="shared" si="38"/>
        <v>13331.66</v>
      </c>
      <c r="M51" s="207">
        <f t="shared" si="39"/>
        <v>15000</v>
      </c>
      <c r="N51" s="21">
        <v>2.5</v>
      </c>
      <c r="O51" s="21">
        <v>6.5970000000000004</v>
      </c>
      <c r="P51" s="23">
        <v>6000</v>
      </c>
      <c r="Q51" s="23">
        <v>0</v>
      </c>
      <c r="R51" s="19">
        <v>9787</v>
      </c>
      <c r="S51" s="20">
        <v>16000</v>
      </c>
      <c r="T51" s="253">
        <v>13331.66</v>
      </c>
      <c r="U51" s="173">
        <v>15000</v>
      </c>
      <c r="V51" s="137">
        <v>9340</v>
      </c>
      <c r="W51" s="22">
        <v>12000</v>
      </c>
      <c r="X51" s="21">
        <v>0</v>
      </c>
      <c r="Y51" s="21">
        <v>0</v>
      </c>
      <c r="Z51" s="23">
        <v>0</v>
      </c>
      <c r="AA51" s="23">
        <v>0</v>
      </c>
      <c r="AB51" s="23">
        <v>0</v>
      </c>
      <c r="AC51" s="20">
        <v>0</v>
      </c>
      <c r="AD51" s="137"/>
      <c r="AE51" s="22"/>
      <c r="AF51" s="165"/>
      <c r="AG51" s="173"/>
      <c r="AH51" s="21">
        <v>0</v>
      </c>
      <c r="AI51" s="21">
        <v>0</v>
      </c>
      <c r="AJ51" s="23">
        <v>0</v>
      </c>
      <c r="AK51" s="23">
        <v>0</v>
      </c>
      <c r="AL51" s="24">
        <v>0</v>
      </c>
      <c r="AM51" s="148"/>
      <c r="AN51" s="84"/>
      <c r="AO51" s="185"/>
      <c r="AP51" s="187"/>
    </row>
    <row r="52" spans="1:42" ht="13.5" thickBot="1" x14ac:dyDescent="0.25">
      <c r="A52" s="30">
        <v>6390</v>
      </c>
      <c r="B52" s="31" t="s">
        <v>53</v>
      </c>
      <c r="C52" s="30">
        <v>36.331000000000003</v>
      </c>
      <c r="D52" s="30">
        <v>25</v>
      </c>
      <c r="E52" s="30">
        <v>49.085999999999999</v>
      </c>
      <c r="F52" s="33">
        <v>40000</v>
      </c>
      <c r="G52" s="33">
        <v>36.331000000000003</v>
      </c>
      <c r="H52" s="34">
        <v>1277</v>
      </c>
      <c r="I52" s="35">
        <f>SUM(S52+AC52+AL52)</f>
        <v>0</v>
      </c>
      <c r="J52" s="157">
        <f t="shared" si="37"/>
        <v>1800</v>
      </c>
      <c r="K52" s="87">
        <f t="shared" si="40"/>
        <v>2000</v>
      </c>
      <c r="L52" s="210">
        <f t="shared" si="38"/>
        <v>1350</v>
      </c>
      <c r="M52" s="208">
        <f t="shared" si="39"/>
        <v>20000</v>
      </c>
      <c r="N52" s="38">
        <v>25</v>
      </c>
      <c r="O52" s="38">
        <v>49.085999999999999</v>
      </c>
      <c r="P52" s="39">
        <v>40000</v>
      </c>
      <c r="Q52" s="39">
        <v>0</v>
      </c>
      <c r="R52" s="34">
        <v>1277</v>
      </c>
      <c r="S52" s="98">
        <v>0</v>
      </c>
      <c r="T52" s="178">
        <v>1350</v>
      </c>
      <c r="U52" s="177">
        <v>20000</v>
      </c>
      <c r="V52" s="142">
        <v>1800</v>
      </c>
      <c r="W52" s="100">
        <v>2000</v>
      </c>
      <c r="X52" s="38">
        <v>0</v>
      </c>
      <c r="Y52" s="38">
        <v>0</v>
      </c>
      <c r="Z52" s="39">
        <v>0</v>
      </c>
      <c r="AA52" s="39">
        <v>0</v>
      </c>
      <c r="AB52" s="39">
        <v>0</v>
      </c>
      <c r="AC52" s="40">
        <v>0</v>
      </c>
      <c r="AD52" s="138"/>
      <c r="AE52" s="41"/>
      <c r="AF52" s="170"/>
      <c r="AG52" s="176"/>
      <c r="AH52" s="38">
        <v>0</v>
      </c>
      <c r="AI52" s="38">
        <v>0</v>
      </c>
      <c r="AJ52" s="39">
        <v>0</v>
      </c>
      <c r="AK52" s="39">
        <v>0</v>
      </c>
      <c r="AL52" s="42">
        <v>0</v>
      </c>
      <c r="AM52" s="149"/>
      <c r="AN52" s="89"/>
      <c r="AO52" s="198"/>
      <c r="AP52" s="199"/>
    </row>
    <row r="53" spans="1:42" ht="13.5" thickBot="1" x14ac:dyDescent="0.25">
      <c r="A53" s="45">
        <v>0</v>
      </c>
      <c r="B53" s="46" t="s">
        <v>54</v>
      </c>
      <c r="C53" s="45">
        <v>140.672</v>
      </c>
      <c r="D53" s="45">
        <v>117.5</v>
      </c>
      <c r="E53" s="45">
        <v>155.09100000000001</v>
      </c>
      <c r="F53" s="47">
        <f>SUM(F48:F52)</f>
        <v>134000</v>
      </c>
      <c r="G53" s="47">
        <v>140.672</v>
      </c>
      <c r="H53" s="53">
        <f>SUM(H48:H52)</f>
        <v>101673</v>
      </c>
      <c r="I53" s="49">
        <f>SUM(I48:I52)</f>
        <v>124000</v>
      </c>
      <c r="J53" s="158">
        <f t="shared" ref="J53:R53" si="45">SUM(J48:J52)</f>
        <v>119645</v>
      </c>
      <c r="K53" s="51">
        <f t="shared" si="45"/>
        <v>134000</v>
      </c>
      <c r="L53" s="166">
        <f t="shared" si="45"/>
        <v>162541.07999999999</v>
      </c>
      <c r="M53" s="200">
        <f t="shared" si="45"/>
        <v>213000</v>
      </c>
      <c r="N53" s="51">
        <f t="shared" si="45"/>
        <v>117.5</v>
      </c>
      <c r="O53" s="51">
        <f t="shared" si="45"/>
        <v>154.59100000000001</v>
      </c>
      <c r="P53" s="51">
        <f t="shared" si="45"/>
        <v>134000</v>
      </c>
      <c r="Q53" s="51">
        <f t="shared" si="45"/>
        <v>0</v>
      </c>
      <c r="R53" s="51">
        <f t="shared" si="45"/>
        <v>95073</v>
      </c>
      <c r="S53" s="54">
        <f>SUM(S48:S52)</f>
        <v>116000</v>
      </c>
      <c r="T53" s="169">
        <f t="shared" ref="T53:U53" si="46">SUM(T48:T52)</f>
        <v>155041.07999999999</v>
      </c>
      <c r="U53" s="201">
        <f t="shared" si="46"/>
        <v>205000</v>
      </c>
      <c r="V53" s="139">
        <f t="shared" ref="V53:W53" si="47">SUM(V48:V52)</f>
        <v>119645</v>
      </c>
      <c r="W53" s="55">
        <f t="shared" si="47"/>
        <v>134000</v>
      </c>
      <c r="X53" s="52">
        <v>0</v>
      </c>
      <c r="Y53" s="52">
        <v>500</v>
      </c>
      <c r="Z53" s="53">
        <f>SUM(Z48:Z52)</f>
        <v>0</v>
      </c>
      <c r="AA53" s="53">
        <v>0</v>
      </c>
      <c r="AB53" s="53">
        <f>SUM(AB48:AB52)</f>
        <v>6600</v>
      </c>
      <c r="AC53" s="54">
        <f>SUM(AC48:AC52)</f>
        <v>8000</v>
      </c>
      <c r="AD53" s="139">
        <f t="shared" ref="AD53:AG53" si="48">SUM(AD48:AD52)</f>
        <v>0</v>
      </c>
      <c r="AE53" s="55">
        <f t="shared" si="48"/>
        <v>0</v>
      </c>
      <c r="AF53" s="169">
        <f t="shared" si="48"/>
        <v>7500</v>
      </c>
      <c r="AG53" s="201">
        <f t="shared" si="48"/>
        <v>8000</v>
      </c>
      <c r="AH53" s="52">
        <v>0</v>
      </c>
      <c r="AI53" s="52">
        <v>0</v>
      </c>
      <c r="AJ53" s="53">
        <f>SUM(AJ48:AJ52)</f>
        <v>0</v>
      </c>
      <c r="AK53" s="53">
        <f>SUM(AK48:AK52)</f>
        <v>0</v>
      </c>
      <c r="AL53" s="56">
        <f>SUM(AL48:AL52)</f>
        <v>0</v>
      </c>
      <c r="AM53" s="150">
        <f>SUM(AM48:AM52)</f>
        <v>0</v>
      </c>
      <c r="AN53" s="58">
        <f>SUM(AN48:AN52)</f>
        <v>0</v>
      </c>
      <c r="AO53" s="171">
        <f t="shared" ref="AO53:AP53" si="49">SUM(AO48:AO52)</f>
        <v>0</v>
      </c>
      <c r="AP53" s="213">
        <f t="shared" si="49"/>
        <v>0</v>
      </c>
    </row>
    <row r="54" spans="1:42" ht="14.25" thickTop="1" thickBot="1" x14ac:dyDescent="0.25">
      <c r="A54" s="30">
        <v>6540</v>
      </c>
      <c r="B54" s="31" t="s">
        <v>102</v>
      </c>
      <c r="C54" s="30">
        <v>1.978</v>
      </c>
      <c r="D54" s="30">
        <v>2.5</v>
      </c>
      <c r="E54" s="30">
        <v>18.550999999999998</v>
      </c>
      <c r="F54" s="33">
        <v>5000</v>
      </c>
      <c r="G54" s="33">
        <v>1.655</v>
      </c>
      <c r="H54" s="39">
        <v>3100</v>
      </c>
      <c r="I54" s="40">
        <f>SUM(S54+AC54+AL54)</f>
        <v>5000</v>
      </c>
      <c r="J54" s="159">
        <f t="shared" si="37"/>
        <v>0</v>
      </c>
      <c r="K54" s="87">
        <f t="shared" si="40"/>
        <v>5000</v>
      </c>
      <c r="L54" s="168">
        <f t="shared" si="38"/>
        <v>6081</v>
      </c>
      <c r="M54" s="207">
        <f>SUM(U54+AG54+AP54)</f>
        <v>8000</v>
      </c>
      <c r="N54" s="38">
        <v>1.5</v>
      </c>
      <c r="O54" s="38">
        <v>13.012</v>
      </c>
      <c r="P54" s="39">
        <v>5000</v>
      </c>
      <c r="Q54" s="39">
        <v>323</v>
      </c>
      <c r="R54" s="39">
        <v>3100</v>
      </c>
      <c r="S54" s="40">
        <v>5000</v>
      </c>
      <c r="T54" s="170">
        <v>6081</v>
      </c>
      <c r="U54" s="176">
        <v>8000</v>
      </c>
      <c r="V54" s="138"/>
      <c r="W54" s="41">
        <v>5000</v>
      </c>
      <c r="X54" s="38">
        <v>0</v>
      </c>
      <c r="Y54" s="38">
        <v>1.849</v>
      </c>
      <c r="Z54" s="96">
        <v>0</v>
      </c>
      <c r="AA54" s="39">
        <v>0</v>
      </c>
      <c r="AB54" s="39">
        <v>0</v>
      </c>
      <c r="AC54" s="40">
        <v>0</v>
      </c>
      <c r="AD54" s="138"/>
      <c r="AE54" s="41"/>
      <c r="AF54" s="170"/>
      <c r="AG54" s="176"/>
      <c r="AH54" s="38">
        <v>1</v>
      </c>
      <c r="AI54" s="38">
        <v>3.69</v>
      </c>
      <c r="AJ54" s="39">
        <v>0</v>
      </c>
      <c r="AK54" s="39">
        <v>0</v>
      </c>
      <c r="AL54" s="42">
        <v>0</v>
      </c>
      <c r="AM54" s="154"/>
      <c r="AN54" s="102"/>
      <c r="AO54" s="185"/>
      <c r="AP54" s="187"/>
    </row>
    <row r="55" spans="1:42" ht="13.5" thickBot="1" x14ac:dyDescent="0.25">
      <c r="A55" s="45">
        <v>0</v>
      </c>
      <c r="B55" s="46" t="s">
        <v>55</v>
      </c>
      <c r="C55" s="45">
        <v>1.978</v>
      </c>
      <c r="D55" s="45">
        <v>2.5</v>
      </c>
      <c r="E55" s="45">
        <v>18.550999999999998</v>
      </c>
      <c r="F55" s="47">
        <f>SUM(F54)</f>
        <v>5000</v>
      </c>
      <c r="G55" s="47">
        <v>1.655</v>
      </c>
      <c r="H55" s="53">
        <f>SUM(H54)</f>
        <v>3100</v>
      </c>
      <c r="I55" s="54">
        <f>SUM(I54)</f>
        <v>5000</v>
      </c>
      <c r="J55" s="158">
        <f>SUM(J54)</f>
        <v>0</v>
      </c>
      <c r="K55" s="55">
        <f>SUM(K54)</f>
        <v>5000</v>
      </c>
      <c r="L55" s="169">
        <f t="shared" ref="L55:M55" si="50">SUM(L54)</f>
        <v>6081</v>
      </c>
      <c r="M55" s="201">
        <f t="shared" si="50"/>
        <v>8000</v>
      </c>
      <c r="N55" s="52">
        <v>1.5</v>
      </c>
      <c r="O55" s="52">
        <v>13.012</v>
      </c>
      <c r="P55" s="53">
        <f>SUM(P54)</f>
        <v>5000</v>
      </c>
      <c r="Q55" s="53">
        <v>323</v>
      </c>
      <c r="R55" s="53">
        <f>SUM(R54)</f>
        <v>3100</v>
      </c>
      <c r="S55" s="54">
        <f>SUM(S54)</f>
        <v>5000</v>
      </c>
      <c r="T55" s="169">
        <f t="shared" ref="T55:AD55" si="51">SUM(T54)</f>
        <v>6081</v>
      </c>
      <c r="U55" s="201">
        <f t="shared" si="51"/>
        <v>8000</v>
      </c>
      <c r="V55" s="54">
        <f t="shared" si="51"/>
        <v>0</v>
      </c>
      <c r="W55" s="54">
        <f t="shared" si="51"/>
        <v>5000</v>
      </c>
      <c r="X55" s="54">
        <f t="shared" si="51"/>
        <v>0</v>
      </c>
      <c r="Y55" s="54">
        <f t="shared" si="51"/>
        <v>1.849</v>
      </c>
      <c r="Z55" s="54">
        <f t="shared" si="51"/>
        <v>0</v>
      </c>
      <c r="AA55" s="54">
        <f t="shared" si="51"/>
        <v>0</v>
      </c>
      <c r="AB55" s="54">
        <f t="shared" si="51"/>
        <v>0</v>
      </c>
      <c r="AC55" s="54">
        <f t="shared" si="51"/>
        <v>0</v>
      </c>
      <c r="AD55" s="54">
        <f t="shared" si="51"/>
        <v>0</v>
      </c>
      <c r="AE55" s="55">
        <v>0</v>
      </c>
      <c r="AF55" s="169">
        <v>0</v>
      </c>
      <c r="AG55" s="201">
        <v>0</v>
      </c>
      <c r="AH55" s="52">
        <v>1</v>
      </c>
      <c r="AI55" s="52">
        <v>3.69</v>
      </c>
      <c r="AJ55" s="53">
        <v>0</v>
      </c>
      <c r="AK55" s="103">
        <v>0</v>
      </c>
      <c r="AL55" s="104">
        <f>SUM(AL54)</f>
        <v>0</v>
      </c>
      <c r="AM55" s="155">
        <f>SUM(AM54)</f>
        <v>0</v>
      </c>
      <c r="AN55" s="106">
        <f>SUM(AN54)</f>
        <v>0</v>
      </c>
      <c r="AO55" s="212">
        <f t="shared" ref="AO55:AP55" si="52">SUM(AO54)</f>
        <v>0</v>
      </c>
      <c r="AP55" s="214">
        <f t="shared" si="52"/>
        <v>0</v>
      </c>
    </row>
    <row r="56" spans="1:42" ht="14.25" thickTop="1" thickBot="1" x14ac:dyDescent="0.25">
      <c r="A56" s="16">
        <v>6700</v>
      </c>
      <c r="B56" s="17" t="s">
        <v>56</v>
      </c>
      <c r="C56" s="16">
        <v>7.1879999999999997</v>
      </c>
      <c r="D56" s="16">
        <v>7.5</v>
      </c>
      <c r="E56" s="16">
        <v>7.5</v>
      </c>
      <c r="F56" s="18">
        <v>7500</v>
      </c>
      <c r="G56" s="18">
        <v>7.1879999999999997</v>
      </c>
      <c r="H56" s="19">
        <v>8125</v>
      </c>
      <c r="I56" s="20">
        <f>SUM(S56+AC56+AL56)</f>
        <v>7500</v>
      </c>
      <c r="J56" s="137">
        <f t="shared" si="37"/>
        <v>8750</v>
      </c>
      <c r="K56" s="22">
        <f t="shared" si="40"/>
        <v>10000</v>
      </c>
      <c r="L56" s="209">
        <f t="shared" si="38"/>
        <v>0</v>
      </c>
      <c r="M56" s="207">
        <f t="shared" si="39"/>
        <v>8000</v>
      </c>
      <c r="N56" s="21">
        <v>7.5</v>
      </c>
      <c r="O56" s="21">
        <v>7.5</v>
      </c>
      <c r="P56" s="23">
        <v>7500</v>
      </c>
      <c r="Q56" s="23">
        <v>0</v>
      </c>
      <c r="R56" s="19">
        <v>8125</v>
      </c>
      <c r="S56" s="20">
        <v>7500</v>
      </c>
      <c r="T56" s="165"/>
      <c r="U56" s="173">
        <v>8000</v>
      </c>
      <c r="V56" s="137">
        <v>8750</v>
      </c>
      <c r="W56" s="22">
        <v>10000</v>
      </c>
      <c r="X56" s="21">
        <v>0</v>
      </c>
      <c r="Y56" s="21">
        <v>0</v>
      </c>
      <c r="Z56" s="107">
        <v>0</v>
      </c>
      <c r="AA56" s="23">
        <v>0</v>
      </c>
      <c r="AB56" s="23">
        <v>0</v>
      </c>
      <c r="AC56" s="20">
        <v>0</v>
      </c>
      <c r="AD56" s="137"/>
      <c r="AE56" s="22"/>
      <c r="AF56" s="165"/>
      <c r="AG56" s="173"/>
      <c r="AH56" s="21">
        <v>0</v>
      </c>
      <c r="AI56" s="21">
        <v>0</v>
      </c>
      <c r="AJ56" s="23">
        <v>0</v>
      </c>
      <c r="AK56" s="23">
        <v>0</v>
      </c>
      <c r="AL56" s="24">
        <v>0</v>
      </c>
      <c r="AM56" s="148"/>
      <c r="AN56" s="84"/>
      <c r="AO56" s="185"/>
      <c r="AP56" s="187"/>
    </row>
    <row r="57" spans="1:42" ht="13.5" thickBot="1" x14ac:dyDescent="0.25">
      <c r="A57" s="16">
        <v>6705</v>
      </c>
      <c r="B57" s="17" t="s">
        <v>57</v>
      </c>
      <c r="C57" s="16">
        <v>41.734000000000002</v>
      </c>
      <c r="D57" s="16">
        <v>40</v>
      </c>
      <c r="E57" s="16">
        <v>37.44</v>
      </c>
      <c r="F57" s="18">
        <v>37440</v>
      </c>
      <c r="G57" s="18">
        <v>41.734000000000002</v>
      </c>
      <c r="H57" s="19">
        <v>32750</v>
      </c>
      <c r="I57" s="20">
        <f>SUM(S57+AC57+AL57)</f>
        <v>50000</v>
      </c>
      <c r="J57" s="137">
        <f t="shared" si="37"/>
        <v>32750</v>
      </c>
      <c r="K57" s="22">
        <f t="shared" si="40"/>
        <v>45000</v>
      </c>
      <c r="L57" s="209">
        <f t="shared" si="38"/>
        <v>0</v>
      </c>
      <c r="M57" s="207">
        <f t="shared" si="39"/>
        <v>50000</v>
      </c>
      <c r="N57" s="21">
        <v>40</v>
      </c>
      <c r="O57" s="21">
        <v>37.44</v>
      </c>
      <c r="P57" s="23">
        <v>37440</v>
      </c>
      <c r="Q57" s="23">
        <v>0</v>
      </c>
      <c r="R57" s="19">
        <v>32750</v>
      </c>
      <c r="S57" s="20">
        <v>50000</v>
      </c>
      <c r="T57" s="165"/>
      <c r="U57" s="173">
        <v>50000</v>
      </c>
      <c r="V57" s="137">
        <v>32750</v>
      </c>
      <c r="W57" s="22">
        <v>45000</v>
      </c>
      <c r="X57" s="21">
        <v>0</v>
      </c>
      <c r="Y57" s="21">
        <v>0</v>
      </c>
      <c r="Z57" s="107">
        <v>0</v>
      </c>
      <c r="AA57" s="23">
        <v>0</v>
      </c>
      <c r="AB57" s="23">
        <v>0</v>
      </c>
      <c r="AC57" s="20">
        <v>0</v>
      </c>
      <c r="AD57" s="137"/>
      <c r="AE57" s="22"/>
      <c r="AF57" s="165"/>
      <c r="AG57" s="173"/>
      <c r="AH57" s="21">
        <v>0</v>
      </c>
      <c r="AI57" s="21">
        <v>0</v>
      </c>
      <c r="AJ57" s="23">
        <v>0</v>
      </c>
      <c r="AK57" s="23">
        <v>0</v>
      </c>
      <c r="AL57" s="24">
        <v>0</v>
      </c>
      <c r="AM57" s="148"/>
      <c r="AN57" s="84"/>
      <c r="AO57" s="185"/>
      <c r="AP57" s="187"/>
    </row>
    <row r="58" spans="1:42" ht="13.5" thickBot="1" x14ac:dyDescent="0.25">
      <c r="A58" s="16">
        <v>6780</v>
      </c>
      <c r="B58" s="17" t="s">
        <v>58</v>
      </c>
      <c r="C58" s="16">
        <v>3.15</v>
      </c>
      <c r="D58" s="16">
        <v>6.45</v>
      </c>
      <c r="E58" s="16">
        <v>6.3</v>
      </c>
      <c r="F58" s="18">
        <v>6250</v>
      </c>
      <c r="G58" s="18">
        <v>1.05</v>
      </c>
      <c r="H58" s="19">
        <v>6000</v>
      </c>
      <c r="I58" s="20">
        <f>SUM(S58+AC58+AL58)</f>
        <v>10000</v>
      </c>
      <c r="J58" s="137">
        <f t="shared" si="37"/>
        <v>6400</v>
      </c>
      <c r="K58" s="22">
        <f t="shared" si="40"/>
        <v>10800</v>
      </c>
      <c r="L58" s="209">
        <f t="shared" si="38"/>
        <v>4400</v>
      </c>
      <c r="M58" s="217">
        <f t="shared" si="39"/>
        <v>8000</v>
      </c>
      <c r="N58" s="21">
        <v>3.5</v>
      </c>
      <c r="O58" s="21">
        <v>3.15</v>
      </c>
      <c r="P58" s="23">
        <v>3150</v>
      </c>
      <c r="Q58" s="23">
        <v>350</v>
      </c>
      <c r="R58" s="19">
        <v>3600</v>
      </c>
      <c r="S58" s="20">
        <v>6000</v>
      </c>
      <c r="T58" s="165">
        <v>4400</v>
      </c>
      <c r="U58" s="219">
        <v>8000</v>
      </c>
      <c r="V58" s="137">
        <v>6400</v>
      </c>
      <c r="W58" s="22">
        <v>10800</v>
      </c>
      <c r="X58" s="21">
        <v>1.2</v>
      </c>
      <c r="Y58" s="21">
        <v>1.05</v>
      </c>
      <c r="Z58" s="23">
        <v>1000</v>
      </c>
      <c r="AA58" s="23">
        <v>1.75</v>
      </c>
      <c r="AB58" s="108">
        <v>1200</v>
      </c>
      <c r="AC58" s="109">
        <v>2000</v>
      </c>
      <c r="AD58" s="145"/>
      <c r="AE58" s="111"/>
      <c r="AF58" s="183"/>
      <c r="AG58" s="181"/>
      <c r="AH58" s="21">
        <v>1.75</v>
      </c>
      <c r="AI58" s="21">
        <v>2.1</v>
      </c>
      <c r="AJ58" s="23">
        <v>2100</v>
      </c>
      <c r="AK58" s="23">
        <v>1200</v>
      </c>
      <c r="AL58" s="24">
        <v>2000</v>
      </c>
      <c r="AM58" s="148"/>
      <c r="AN58" s="84"/>
      <c r="AO58" s="185"/>
      <c r="AP58" s="187"/>
    </row>
    <row r="59" spans="1:42" ht="13.5" thickBot="1" x14ac:dyDescent="0.25">
      <c r="A59" s="30">
        <v>6890</v>
      </c>
      <c r="B59" s="31" t="s">
        <v>59</v>
      </c>
      <c r="C59" s="32"/>
      <c r="D59" s="32"/>
      <c r="E59" s="32"/>
      <c r="F59" s="112">
        <v>0</v>
      </c>
      <c r="G59" s="112"/>
      <c r="H59" s="34">
        <v>3813</v>
      </c>
      <c r="I59" s="20">
        <f>SUM(S59+AC59+AL59)</f>
        <v>10000</v>
      </c>
      <c r="J59" s="157">
        <f t="shared" si="37"/>
        <v>19632</v>
      </c>
      <c r="K59" s="87">
        <f t="shared" si="40"/>
        <v>6000</v>
      </c>
      <c r="L59" s="215">
        <f t="shared" si="38"/>
        <v>18855</v>
      </c>
      <c r="M59" s="218">
        <f t="shared" si="39"/>
        <v>10000</v>
      </c>
      <c r="N59" s="99"/>
      <c r="O59" s="99"/>
      <c r="P59" s="96">
        <v>0</v>
      </c>
      <c r="Q59" s="96"/>
      <c r="R59" s="34">
        <v>3813</v>
      </c>
      <c r="S59" s="40">
        <v>10000</v>
      </c>
      <c r="T59" s="170">
        <v>18855</v>
      </c>
      <c r="U59" s="220">
        <v>10000</v>
      </c>
      <c r="V59" s="138">
        <v>19632</v>
      </c>
      <c r="W59" s="41">
        <v>6000</v>
      </c>
      <c r="X59" s="99"/>
      <c r="Y59" s="99"/>
      <c r="Z59" s="96">
        <v>0</v>
      </c>
      <c r="AA59" s="96"/>
      <c r="AB59" s="96">
        <v>0</v>
      </c>
      <c r="AC59" s="98">
        <v>0</v>
      </c>
      <c r="AD59" s="142"/>
      <c r="AE59" s="100"/>
      <c r="AF59" s="178"/>
      <c r="AG59" s="222"/>
      <c r="AH59" s="99"/>
      <c r="AI59" s="99"/>
      <c r="AJ59" s="96">
        <v>0</v>
      </c>
      <c r="AK59" s="96">
        <v>0</v>
      </c>
      <c r="AL59" s="113">
        <v>0</v>
      </c>
      <c r="AM59" s="149"/>
      <c r="AN59" s="89"/>
      <c r="AO59" s="198"/>
      <c r="AP59" s="199"/>
    </row>
    <row r="60" spans="1:42" ht="13.5" thickBot="1" x14ac:dyDescent="0.25">
      <c r="A60" s="45">
        <v>0</v>
      </c>
      <c r="B60" s="46" t="s">
        <v>60</v>
      </c>
      <c r="C60" s="45">
        <v>52.072000000000003</v>
      </c>
      <c r="D60" s="45">
        <v>53.95</v>
      </c>
      <c r="E60" s="45">
        <v>51.24</v>
      </c>
      <c r="F60" s="47">
        <f>SUM(F56:F59)</f>
        <v>51190</v>
      </c>
      <c r="G60" s="47">
        <v>49.972000000000001</v>
      </c>
      <c r="H60" s="53">
        <f>SUM(H56:H59)</f>
        <v>50688</v>
      </c>
      <c r="I60" s="54">
        <f>SUM(I56:I59)</f>
        <v>77500</v>
      </c>
      <c r="J60" s="158">
        <f t="shared" ref="J60:M60" si="53">SUM(J56:J59)</f>
        <v>67532</v>
      </c>
      <c r="K60" s="51">
        <f t="shared" si="53"/>
        <v>71800</v>
      </c>
      <c r="L60" s="166">
        <f t="shared" si="53"/>
        <v>23255</v>
      </c>
      <c r="M60" s="200">
        <f t="shared" si="53"/>
        <v>76000</v>
      </c>
      <c r="N60" s="52">
        <v>51</v>
      </c>
      <c r="O60" s="52">
        <v>48.09</v>
      </c>
      <c r="P60" s="53">
        <f>SUM(P56:P59)</f>
        <v>48090</v>
      </c>
      <c r="Q60" s="53">
        <v>350</v>
      </c>
      <c r="R60" s="53">
        <f>SUM(R56:R59)</f>
        <v>48288</v>
      </c>
      <c r="S60" s="54">
        <f>SUM(S56:S59)</f>
        <v>73500</v>
      </c>
      <c r="T60" s="169">
        <f t="shared" ref="T60:U60" si="54">SUM(T56:T59)</f>
        <v>23255</v>
      </c>
      <c r="U60" s="201">
        <f t="shared" si="54"/>
        <v>76000</v>
      </c>
      <c r="V60" s="139">
        <f t="shared" ref="V60:W60" si="55">SUM(V56:V59)</f>
        <v>67532</v>
      </c>
      <c r="W60" s="55">
        <f t="shared" si="55"/>
        <v>71800</v>
      </c>
      <c r="X60" s="52">
        <v>1.2</v>
      </c>
      <c r="Y60" s="52">
        <v>1.05</v>
      </c>
      <c r="Z60" s="53">
        <f>SUM(Z56:Z59)</f>
        <v>1000</v>
      </c>
      <c r="AA60" s="53">
        <v>1.75</v>
      </c>
      <c r="AB60" s="53">
        <f>SUM(AB56:AB59)</f>
        <v>1200</v>
      </c>
      <c r="AC60" s="54">
        <f>SUM(AC56:AC59)</f>
        <v>2000</v>
      </c>
      <c r="AD60" s="139">
        <f t="shared" ref="AD60:AM60" si="56">SUM(AD56:AD59)</f>
        <v>0</v>
      </c>
      <c r="AE60" s="55">
        <f t="shared" si="56"/>
        <v>0</v>
      </c>
      <c r="AF60" s="169">
        <f t="shared" si="56"/>
        <v>0</v>
      </c>
      <c r="AG60" s="201">
        <f t="shared" si="56"/>
        <v>0</v>
      </c>
      <c r="AH60" s="55">
        <f t="shared" si="56"/>
        <v>1.75</v>
      </c>
      <c r="AI60" s="55">
        <f t="shared" si="56"/>
        <v>2.1</v>
      </c>
      <c r="AJ60" s="55">
        <f t="shared" si="56"/>
        <v>2100</v>
      </c>
      <c r="AK60" s="55">
        <f t="shared" si="56"/>
        <v>1200</v>
      </c>
      <c r="AL60" s="55">
        <f t="shared" si="56"/>
        <v>2000</v>
      </c>
      <c r="AM60" s="55">
        <f t="shared" si="56"/>
        <v>0</v>
      </c>
      <c r="AN60" s="58">
        <f>SUM(AN56:AN59)</f>
        <v>0</v>
      </c>
      <c r="AO60" s="171">
        <f t="shared" ref="AO60:AP60" si="57">SUM(AO56:AO59)</f>
        <v>0</v>
      </c>
      <c r="AP60" s="213">
        <f t="shared" si="57"/>
        <v>0</v>
      </c>
    </row>
    <row r="61" spans="1:42" ht="14.25" thickTop="1" thickBot="1" x14ac:dyDescent="0.25">
      <c r="A61" s="30">
        <v>6940</v>
      </c>
      <c r="B61" s="31" t="s">
        <v>61</v>
      </c>
      <c r="C61" s="30">
        <v>627</v>
      </c>
      <c r="D61" s="30">
        <v>2</v>
      </c>
      <c r="E61" s="30">
        <v>1.5229999999999999</v>
      </c>
      <c r="F61" s="33">
        <v>1500</v>
      </c>
      <c r="G61" s="33">
        <v>627</v>
      </c>
      <c r="H61" s="39">
        <v>811</v>
      </c>
      <c r="I61" s="40">
        <f>SUM(S61+AC61+AL61)</f>
        <v>4500</v>
      </c>
      <c r="J61" s="159">
        <f t="shared" si="37"/>
        <v>0</v>
      </c>
      <c r="K61" s="41">
        <f>SUM(W61+AE61+AN61)</f>
        <v>1000</v>
      </c>
      <c r="L61" s="209">
        <f t="shared" si="38"/>
        <v>5538</v>
      </c>
      <c r="M61" s="217">
        <f t="shared" si="39"/>
        <v>3000</v>
      </c>
      <c r="N61" s="38">
        <v>0</v>
      </c>
      <c r="O61" s="38">
        <v>1.5229999999999999</v>
      </c>
      <c r="P61" s="39">
        <v>1500</v>
      </c>
      <c r="Q61" s="39">
        <v>0</v>
      </c>
      <c r="R61" s="39">
        <v>811</v>
      </c>
      <c r="S61" s="40">
        <v>4500</v>
      </c>
      <c r="T61" s="170">
        <v>5538</v>
      </c>
      <c r="U61" s="220">
        <v>3000</v>
      </c>
      <c r="V61" s="138"/>
      <c r="W61" s="41">
        <v>1000</v>
      </c>
      <c r="X61" s="38">
        <v>0</v>
      </c>
      <c r="Y61" s="38">
        <v>0</v>
      </c>
      <c r="Z61" s="96"/>
      <c r="AA61" s="39">
        <v>0</v>
      </c>
      <c r="AB61" s="39">
        <v>0</v>
      </c>
      <c r="AC61" s="40">
        <v>0</v>
      </c>
      <c r="AD61" s="138"/>
      <c r="AE61" s="41"/>
      <c r="AF61" s="170"/>
      <c r="AG61" s="220"/>
      <c r="AH61" s="38">
        <v>0</v>
      </c>
      <c r="AI61" s="38">
        <v>0</v>
      </c>
      <c r="AJ61" s="39">
        <v>0</v>
      </c>
      <c r="AK61" s="39">
        <v>0</v>
      </c>
      <c r="AL61" s="42">
        <v>0</v>
      </c>
      <c r="AM61" s="154"/>
      <c r="AN61" s="102"/>
      <c r="AO61" s="185"/>
      <c r="AP61" s="187"/>
    </row>
    <row r="62" spans="1:42" ht="13.5" thickBot="1" x14ac:dyDescent="0.25">
      <c r="A62" s="45">
        <v>0</v>
      </c>
      <c r="B62" s="46" t="s">
        <v>62</v>
      </c>
      <c r="C62" s="45">
        <v>627</v>
      </c>
      <c r="D62" s="45">
        <v>2</v>
      </c>
      <c r="E62" s="45">
        <v>1.5229999999999999</v>
      </c>
      <c r="F62" s="115">
        <f>SUM(F61)</f>
        <v>1500</v>
      </c>
      <c r="G62" s="47">
        <v>627</v>
      </c>
      <c r="H62" s="53">
        <f>SUM(H61)</f>
        <v>811</v>
      </c>
      <c r="I62" s="54">
        <f>SUM(I61)</f>
        <v>4500</v>
      </c>
      <c r="J62" s="158">
        <f t="shared" ref="J62:M62" si="58">SUM(J61)</f>
        <v>0</v>
      </c>
      <c r="K62" s="55">
        <f t="shared" si="58"/>
        <v>1000</v>
      </c>
      <c r="L62" s="169">
        <f t="shared" si="58"/>
        <v>5538</v>
      </c>
      <c r="M62" s="201">
        <f t="shared" si="58"/>
        <v>3000</v>
      </c>
      <c r="N62" s="52">
        <v>0</v>
      </c>
      <c r="O62" s="52">
        <v>1.5229999999999999</v>
      </c>
      <c r="P62" s="53">
        <f>SUM(P61)</f>
        <v>1500</v>
      </c>
      <c r="Q62" s="53">
        <v>0</v>
      </c>
      <c r="R62" s="53">
        <f>SUM(R61)</f>
        <v>811</v>
      </c>
      <c r="S62" s="54">
        <f>SUM(S61)</f>
        <v>4500</v>
      </c>
      <c r="T62" s="169">
        <f t="shared" ref="T62:U62" si="59">SUM(T61)</f>
        <v>5538</v>
      </c>
      <c r="U62" s="201">
        <f t="shared" si="59"/>
        <v>3000</v>
      </c>
      <c r="V62" s="139">
        <f t="shared" ref="V62:W62" si="60">SUM(V61)</f>
        <v>0</v>
      </c>
      <c r="W62" s="55">
        <f t="shared" si="60"/>
        <v>1000</v>
      </c>
      <c r="X62" s="52">
        <v>0</v>
      </c>
      <c r="Y62" s="52">
        <v>0</v>
      </c>
      <c r="Z62" s="53">
        <v>0</v>
      </c>
      <c r="AA62" s="53">
        <v>0</v>
      </c>
      <c r="AB62" s="53">
        <v>0</v>
      </c>
      <c r="AC62" s="54">
        <v>0</v>
      </c>
      <c r="AD62" s="139">
        <v>0</v>
      </c>
      <c r="AE62" s="55">
        <v>0</v>
      </c>
      <c r="AF62" s="169">
        <v>0</v>
      </c>
      <c r="AG62" s="201">
        <v>0</v>
      </c>
      <c r="AH62" s="52">
        <v>0</v>
      </c>
      <c r="AI62" s="52">
        <v>0</v>
      </c>
      <c r="AJ62" s="53">
        <v>0</v>
      </c>
      <c r="AK62" s="53">
        <v>0</v>
      </c>
      <c r="AL62" s="56">
        <v>0</v>
      </c>
      <c r="AM62" s="150">
        <v>0</v>
      </c>
      <c r="AN62" s="58">
        <v>0</v>
      </c>
      <c r="AO62" s="171">
        <v>0</v>
      </c>
      <c r="AP62" s="213">
        <v>0</v>
      </c>
    </row>
    <row r="63" spans="1:42" ht="14.25" thickTop="1" thickBot="1" x14ac:dyDescent="0.25">
      <c r="A63" s="16">
        <v>7100</v>
      </c>
      <c r="B63" s="17" t="s">
        <v>63</v>
      </c>
      <c r="C63" s="16">
        <v>87.478999999999999</v>
      </c>
      <c r="D63" s="16">
        <v>114.5</v>
      </c>
      <c r="E63" s="16">
        <v>107.45399999999999</v>
      </c>
      <c r="F63" s="18">
        <v>89000</v>
      </c>
      <c r="G63" s="18">
        <v>3.8530000000000002</v>
      </c>
      <c r="H63" s="19">
        <v>57326</v>
      </c>
      <c r="I63" s="20">
        <f>SUM(S63+AC63+AL63)</f>
        <v>102000</v>
      </c>
      <c r="J63" s="137">
        <f t="shared" si="37"/>
        <v>50013.2</v>
      </c>
      <c r="K63" s="22">
        <f>SUM(W63+AE63+AN63)</f>
        <v>57000</v>
      </c>
      <c r="L63" s="209">
        <f t="shared" si="38"/>
        <v>59324.75</v>
      </c>
      <c r="M63" s="217">
        <f>SUM(U63+AG63+AP63)</f>
        <v>86000</v>
      </c>
      <c r="N63" s="21">
        <v>10</v>
      </c>
      <c r="O63" s="21">
        <v>0</v>
      </c>
      <c r="P63" s="23">
        <v>20000</v>
      </c>
      <c r="Q63" s="23">
        <v>44.656999999999996</v>
      </c>
      <c r="R63" s="23">
        <v>0</v>
      </c>
      <c r="S63" s="20">
        <v>23000</v>
      </c>
      <c r="T63" s="165">
        <v>2914</v>
      </c>
      <c r="U63" s="219">
        <v>20000</v>
      </c>
      <c r="V63" s="137"/>
      <c r="W63" s="22">
        <v>15000</v>
      </c>
      <c r="X63" s="21">
        <v>50</v>
      </c>
      <c r="Y63" s="21">
        <v>53.814999999999998</v>
      </c>
      <c r="Z63" s="23">
        <v>35000</v>
      </c>
      <c r="AA63" s="23">
        <v>38.969000000000001</v>
      </c>
      <c r="AB63" s="23">
        <v>29468</v>
      </c>
      <c r="AC63" s="20">
        <v>30000</v>
      </c>
      <c r="AD63" s="137"/>
      <c r="AE63" s="22"/>
      <c r="AF63" s="165"/>
      <c r="AG63" s="219">
        <v>15000</v>
      </c>
      <c r="AH63" s="21">
        <v>54.5</v>
      </c>
      <c r="AI63" s="21">
        <v>53.639000000000003</v>
      </c>
      <c r="AJ63" s="23">
        <v>34000</v>
      </c>
      <c r="AK63" s="23">
        <v>27858</v>
      </c>
      <c r="AL63" s="24">
        <v>49000</v>
      </c>
      <c r="AM63" s="148">
        <v>50013.2</v>
      </c>
      <c r="AN63" s="28">
        <v>42000</v>
      </c>
      <c r="AO63" s="186">
        <v>56410.75</v>
      </c>
      <c r="AP63" s="188">
        <v>51000</v>
      </c>
    </row>
    <row r="64" spans="1:42" ht="13.5" thickBot="1" x14ac:dyDescent="0.25">
      <c r="A64" s="16">
        <v>7120</v>
      </c>
      <c r="B64" s="17" t="s">
        <v>64</v>
      </c>
      <c r="C64" s="16">
        <v>5.0090000000000003</v>
      </c>
      <c r="D64" s="16">
        <v>23.5</v>
      </c>
      <c r="E64" s="16">
        <v>21.484000000000002</v>
      </c>
      <c r="F64" s="18">
        <v>0</v>
      </c>
      <c r="G64" s="18">
        <v>2.8639999999999999</v>
      </c>
      <c r="H64" s="19">
        <v>2829</v>
      </c>
      <c r="I64" s="20">
        <f>SUM(S64+AC64+AL64)</f>
        <v>0</v>
      </c>
      <c r="J64" s="137">
        <f t="shared" si="37"/>
        <v>860</v>
      </c>
      <c r="K64" s="22">
        <f t="shared" ref="K64:K66" si="61">SUM(W64+AE64+AN64)</f>
        <v>20000</v>
      </c>
      <c r="L64" s="209">
        <f t="shared" si="38"/>
        <v>10469.67</v>
      </c>
      <c r="M64" s="217">
        <f t="shared" si="39"/>
        <v>27000</v>
      </c>
      <c r="N64" s="21">
        <v>0</v>
      </c>
      <c r="O64" s="21">
        <v>0</v>
      </c>
      <c r="P64" s="23">
        <v>0</v>
      </c>
      <c r="Q64" s="23">
        <v>0</v>
      </c>
      <c r="R64" s="19">
        <v>2829</v>
      </c>
      <c r="S64" s="116">
        <v>0</v>
      </c>
      <c r="T64" s="254">
        <v>10469.67</v>
      </c>
      <c r="U64" s="221">
        <v>15000</v>
      </c>
      <c r="V64" s="143">
        <v>860</v>
      </c>
      <c r="W64" s="118">
        <v>15000</v>
      </c>
      <c r="X64" s="21">
        <v>18.5</v>
      </c>
      <c r="Y64" s="21">
        <v>12.782999999999999</v>
      </c>
      <c r="Z64" s="23">
        <v>0</v>
      </c>
      <c r="AA64" s="23">
        <v>2.145</v>
      </c>
      <c r="AB64" s="23">
        <v>0</v>
      </c>
      <c r="AC64" s="20">
        <v>0</v>
      </c>
      <c r="AD64" s="137"/>
      <c r="AE64" s="22"/>
      <c r="AF64" s="165"/>
      <c r="AG64" s="219">
        <v>5000</v>
      </c>
      <c r="AH64" s="21">
        <v>5</v>
      </c>
      <c r="AI64" s="21">
        <v>8.7010000000000005</v>
      </c>
      <c r="AJ64" s="23">
        <v>0</v>
      </c>
      <c r="AK64" s="107">
        <v>0</v>
      </c>
      <c r="AL64" s="24">
        <v>0</v>
      </c>
      <c r="AM64" s="148"/>
      <c r="AN64" s="84">
        <v>5000</v>
      </c>
      <c r="AO64" s="185"/>
      <c r="AP64" s="187">
        <v>7000</v>
      </c>
    </row>
    <row r="65" spans="1:42" ht="13.5" thickBot="1" x14ac:dyDescent="0.25">
      <c r="A65" s="16">
        <v>7130</v>
      </c>
      <c r="B65" s="17" t="s">
        <v>65</v>
      </c>
      <c r="C65" s="16">
        <v>16.626000000000001</v>
      </c>
      <c r="D65" s="16">
        <v>47</v>
      </c>
      <c r="E65" s="16">
        <v>22.402999999999999</v>
      </c>
      <c r="F65" s="18">
        <v>18000</v>
      </c>
      <c r="G65" s="18">
        <v>0</v>
      </c>
      <c r="H65" s="19">
        <v>16342</v>
      </c>
      <c r="I65" s="20">
        <f>SUM(S65+AC65+AL65)</f>
        <v>5000</v>
      </c>
      <c r="J65" s="137">
        <f t="shared" si="37"/>
        <v>1584.4</v>
      </c>
      <c r="K65" s="22">
        <f t="shared" si="61"/>
        <v>45000</v>
      </c>
      <c r="L65" s="209">
        <f t="shared" si="38"/>
        <v>16077.7</v>
      </c>
      <c r="M65" s="217">
        <f t="shared" si="39"/>
        <v>55000</v>
      </c>
      <c r="N65" s="21">
        <v>15</v>
      </c>
      <c r="O65" s="21">
        <v>0</v>
      </c>
      <c r="P65" s="23">
        <v>10000</v>
      </c>
      <c r="Q65" s="23">
        <v>2.2879999999999998</v>
      </c>
      <c r="R65" s="107">
        <v>0</v>
      </c>
      <c r="S65" s="116">
        <v>0</v>
      </c>
      <c r="T65" s="179"/>
      <c r="U65" s="221">
        <v>30000</v>
      </c>
      <c r="V65" s="143"/>
      <c r="W65" s="118">
        <v>15000</v>
      </c>
      <c r="X65" s="21">
        <v>12</v>
      </c>
      <c r="Y65" s="21">
        <v>6.9640000000000004</v>
      </c>
      <c r="Z65" s="23">
        <v>0</v>
      </c>
      <c r="AA65" s="23">
        <v>14.337999999999999</v>
      </c>
      <c r="AB65" s="23">
        <v>0</v>
      </c>
      <c r="AC65" s="20">
        <v>0</v>
      </c>
      <c r="AD65" s="137"/>
      <c r="AE65" s="22"/>
      <c r="AF65" s="165"/>
      <c r="AG65" s="219"/>
      <c r="AH65" s="21">
        <v>20</v>
      </c>
      <c r="AI65" s="21">
        <v>15.439</v>
      </c>
      <c r="AJ65" s="23">
        <v>8000</v>
      </c>
      <c r="AK65" s="23">
        <v>16342</v>
      </c>
      <c r="AL65" s="24">
        <v>5000</v>
      </c>
      <c r="AM65" s="148">
        <v>1584.4</v>
      </c>
      <c r="AN65" s="84">
        <v>30000</v>
      </c>
      <c r="AO65" s="185">
        <v>16077.7</v>
      </c>
      <c r="AP65" s="187">
        <v>25000</v>
      </c>
    </row>
    <row r="66" spans="1:42" ht="13.5" thickBot="1" x14ac:dyDescent="0.25">
      <c r="A66" s="30">
        <v>7140</v>
      </c>
      <c r="B66" s="31" t="s">
        <v>66</v>
      </c>
      <c r="C66" s="30">
        <v>6.8710000000000004</v>
      </c>
      <c r="D66" s="30">
        <v>0</v>
      </c>
      <c r="E66" s="30">
        <v>0</v>
      </c>
      <c r="F66" s="33">
        <v>0</v>
      </c>
      <c r="G66" s="33">
        <v>0</v>
      </c>
      <c r="H66" s="39">
        <v>0</v>
      </c>
      <c r="I66" s="35">
        <f>SUM(S66+AC66+AL66)</f>
        <v>16000</v>
      </c>
      <c r="J66" s="157">
        <f t="shared" si="37"/>
        <v>14558</v>
      </c>
      <c r="K66" s="87">
        <f t="shared" si="61"/>
        <v>5000</v>
      </c>
      <c r="L66" s="215">
        <f t="shared" si="38"/>
        <v>0</v>
      </c>
      <c r="M66" s="218">
        <f t="shared" si="39"/>
        <v>5000</v>
      </c>
      <c r="N66" s="38">
        <v>0</v>
      </c>
      <c r="O66" s="38">
        <v>0</v>
      </c>
      <c r="P66" s="39">
        <v>0</v>
      </c>
      <c r="Q66" s="39">
        <v>3.1560000000000001</v>
      </c>
      <c r="R66" s="96">
        <v>0</v>
      </c>
      <c r="S66" s="40">
        <v>16000</v>
      </c>
      <c r="T66" s="170"/>
      <c r="U66" s="220">
        <v>5000</v>
      </c>
      <c r="V66" s="138">
        <v>14558</v>
      </c>
      <c r="W66" s="41">
        <v>5000</v>
      </c>
      <c r="X66" s="38">
        <v>0</v>
      </c>
      <c r="Y66" s="38">
        <v>0</v>
      </c>
      <c r="Z66" s="39">
        <v>0</v>
      </c>
      <c r="AA66" s="39">
        <v>3.7149999999999999</v>
      </c>
      <c r="AB66" s="39">
        <v>0</v>
      </c>
      <c r="AC66" s="40">
        <v>0</v>
      </c>
      <c r="AD66" s="138"/>
      <c r="AE66" s="41"/>
      <c r="AF66" s="170"/>
      <c r="AG66" s="220"/>
      <c r="AH66" s="38">
        <v>0</v>
      </c>
      <c r="AI66" s="38">
        <v>0</v>
      </c>
      <c r="AJ66" s="39">
        <v>0</v>
      </c>
      <c r="AK66" s="119">
        <v>0</v>
      </c>
      <c r="AL66" s="42">
        <v>0</v>
      </c>
      <c r="AM66" s="149"/>
      <c r="AN66" s="89"/>
      <c r="AO66" s="198"/>
      <c r="AP66" s="199"/>
    </row>
    <row r="67" spans="1:42" ht="13.5" thickBot="1" x14ac:dyDescent="0.25">
      <c r="A67" s="45">
        <v>0</v>
      </c>
      <c r="B67" s="46" t="s">
        <v>67</v>
      </c>
      <c r="C67" s="45">
        <v>115.985</v>
      </c>
      <c r="D67" s="45">
        <v>185</v>
      </c>
      <c r="E67" s="45">
        <v>151.34</v>
      </c>
      <c r="F67" s="47">
        <f>SUM(F63:F66)</f>
        <v>107000</v>
      </c>
      <c r="G67" s="47">
        <v>6.7169999999999996</v>
      </c>
      <c r="H67" s="53">
        <f>SUM(H63:H66)</f>
        <v>76497</v>
      </c>
      <c r="I67" s="49">
        <f>SUM(I63:I66)</f>
        <v>123000</v>
      </c>
      <c r="J67" s="158">
        <f t="shared" ref="J67:M67" si="62">SUM(J63:J66)</f>
        <v>67015.600000000006</v>
      </c>
      <c r="K67" s="51">
        <f t="shared" si="62"/>
        <v>127000</v>
      </c>
      <c r="L67" s="166">
        <f t="shared" si="62"/>
        <v>85872.12</v>
      </c>
      <c r="M67" s="200">
        <f t="shared" si="62"/>
        <v>173000</v>
      </c>
      <c r="N67" s="52">
        <v>25</v>
      </c>
      <c r="O67" s="52">
        <v>3.0459999999999998</v>
      </c>
      <c r="P67" s="53">
        <f>SUM(P63:P66)</f>
        <v>30000</v>
      </c>
      <c r="Q67" s="53">
        <v>50.100999999999999</v>
      </c>
      <c r="R67" s="53">
        <f>SUM(R63:R66)</f>
        <v>2829</v>
      </c>
      <c r="S67" s="54">
        <f>SUM(S63:S66)</f>
        <v>39000</v>
      </c>
      <c r="T67" s="251">
        <f t="shared" ref="T67:AD67" si="63">SUM(T63:T66)</f>
        <v>13383.67</v>
      </c>
      <c r="U67" s="201">
        <f>SUM(U63:U66)</f>
        <v>70000</v>
      </c>
      <c r="V67" s="54">
        <f t="shared" si="63"/>
        <v>15418</v>
      </c>
      <c r="W67" s="54">
        <f t="shared" si="63"/>
        <v>50000</v>
      </c>
      <c r="X67" s="54">
        <f t="shared" si="63"/>
        <v>80.5</v>
      </c>
      <c r="Y67" s="54">
        <f t="shared" si="63"/>
        <v>73.561999999999998</v>
      </c>
      <c r="Z67" s="54">
        <f t="shared" si="63"/>
        <v>35000</v>
      </c>
      <c r="AA67" s="54">
        <f t="shared" si="63"/>
        <v>59.167000000000002</v>
      </c>
      <c r="AB67" s="54">
        <f t="shared" si="63"/>
        <v>29468</v>
      </c>
      <c r="AC67" s="54">
        <f t="shared" si="63"/>
        <v>30000</v>
      </c>
      <c r="AD67" s="54">
        <f t="shared" si="63"/>
        <v>0</v>
      </c>
      <c r="AE67" s="55">
        <f t="shared" ref="AE67:AG67" si="64">SUM(AE63:AE66)</f>
        <v>0</v>
      </c>
      <c r="AF67" s="169">
        <f t="shared" si="64"/>
        <v>0</v>
      </c>
      <c r="AG67" s="201">
        <f t="shared" si="64"/>
        <v>20000</v>
      </c>
      <c r="AH67" s="52">
        <v>79.5</v>
      </c>
      <c r="AI67" s="52">
        <v>77.778000000000006</v>
      </c>
      <c r="AJ67" s="53">
        <f>SUM(AJ61:AJ66)</f>
        <v>42000</v>
      </c>
      <c r="AK67" s="120">
        <f>SUM(AK63:AK66)</f>
        <v>44200</v>
      </c>
      <c r="AL67" s="56">
        <f>SUM(AL63:AL66)</f>
        <v>54000</v>
      </c>
      <c r="AM67" s="150">
        <f>SUM(AM63:AM66)</f>
        <v>51597.599999999999</v>
      </c>
      <c r="AN67" s="58">
        <f>SUM(AN63:AN66)</f>
        <v>77000</v>
      </c>
      <c r="AO67" s="249">
        <f t="shared" ref="AO67:AP67" si="65">SUM(AO63:AO66)</f>
        <v>72488.45</v>
      </c>
      <c r="AP67" s="213">
        <f t="shared" si="65"/>
        <v>83000</v>
      </c>
    </row>
    <row r="68" spans="1:42" ht="14.25" thickTop="1" thickBot="1" x14ac:dyDescent="0.25">
      <c r="A68" s="30">
        <v>7320</v>
      </c>
      <c r="B68" s="31" t="s">
        <v>68</v>
      </c>
      <c r="C68" s="30">
        <v>3.8940000000000001</v>
      </c>
      <c r="D68" s="30">
        <v>3.5</v>
      </c>
      <c r="E68" s="30">
        <v>3.9350000000000001</v>
      </c>
      <c r="F68" s="33">
        <v>2000</v>
      </c>
      <c r="G68" s="33">
        <v>3.4079999999999999</v>
      </c>
      <c r="H68" s="88">
        <v>465</v>
      </c>
      <c r="I68" s="40">
        <f>SUM(S68+AC68+AL68)</f>
        <v>1500</v>
      </c>
      <c r="J68" s="159">
        <f t="shared" si="37"/>
        <v>0</v>
      </c>
      <c r="K68" s="41">
        <f>SUM(W68+AE68+AN68)</f>
        <v>0</v>
      </c>
      <c r="L68" s="216">
        <f t="shared" si="38"/>
        <v>0</v>
      </c>
      <c r="M68" s="227">
        <f t="shared" si="39"/>
        <v>0</v>
      </c>
      <c r="N68" s="38">
        <v>3.5</v>
      </c>
      <c r="O68" s="38">
        <v>3.4340000000000002</v>
      </c>
      <c r="P68" s="39">
        <v>2000</v>
      </c>
      <c r="Q68" s="39">
        <v>486</v>
      </c>
      <c r="R68" s="88">
        <v>465</v>
      </c>
      <c r="S68" s="40">
        <v>1500</v>
      </c>
      <c r="T68" s="170">
        <v>0</v>
      </c>
      <c r="U68" s="220">
        <v>0</v>
      </c>
      <c r="V68" s="138"/>
      <c r="W68" s="41"/>
      <c r="X68" s="38">
        <v>0</v>
      </c>
      <c r="Y68" s="38">
        <v>501</v>
      </c>
      <c r="Z68" s="96"/>
      <c r="AA68" s="39">
        <v>0</v>
      </c>
      <c r="AB68" s="39">
        <v>0</v>
      </c>
      <c r="AC68" s="40">
        <v>0</v>
      </c>
      <c r="AD68" s="138"/>
      <c r="AE68" s="41">
        <v>0</v>
      </c>
      <c r="AF68" s="170"/>
      <c r="AG68" s="220"/>
      <c r="AH68" s="38">
        <v>0</v>
      </c>
      <c r="AI68" s="38">
        <v>0</v>
      </c>
      <c r="AJ68" s="39">
        <v>0</v>
      </c>
      <c r="AK68" s="39">
        <v>0</v>
      </c>
      <c r="AL68" s="42">
        <v>0</v>
      </c>
      <c r="AM68" s="154"/>
      <c r="AN68" s="102"/>
      <c r="AO68" s="228"/>
      <c r="AP68" s="229"/>
    </row>
    <row r="69" spans="1:42" ht="13.5" thickBot="1" x14ac:dyDescent="0.25">
      <c r="A69" s="45">
        <v>0</v>
      </c>
      <c r="B69" s="46" t="s">
        <v>69</v>
      </c>
      <c r="C69" s="45">
        <v>3.8940000000000001</v>
      </c>
      <c r="D69" s="45">
        <v>3.5</v>
      </c>
      <c r="E69" s="45">
        <v>3.9350000000000001</v>
      </c>
      <c r="F69" s="47">
        <f>SUM(F68)</f>
        <v>2000</v>
      </c>
      <c r="G69" s="47">
        <v>3.4079999999999999</v>
      </c>
      <c r="H69" s="53">
        <f>SUM(H68)</f>
        <v>465</v>
      </c>
      <c r="I69" s="54">
        <f>SUM(I68)</f>
        <v>1500</v>
      </c>
      <c r="J69" s="158">
        <f t="shared" ref="J69:M69" si="66">SUM(J68)</f>
        <v>0</v>
      </c>
      <c r="K69" s="55">
        <f t="shared" si="66"/>
        <v>0</v>
      </c>
      <c r="L69" s="169">
        <f t="shared" si="66"/>
        <v>0</v>
      </c>
      <c r="M69" s="201">
        <f t="shared" si="66"/>
        <v>0</v>
      </c>
      <c r="N69" s="52">
        <v>3.5</v>
      </c>
      <c r="O69" s="52">
        <v>3.4340000000000002</v>
      </c>
      <c r="P69" s="53">
        <f>SUM(P68)</f>
        <v>2000</v>
      </c>
      <c r="Q69" s="53">
        <v>486</v>
      </c>
      <c r="R69" s="53">
        <f>SUM(R68)</f>
        <v>465</v>
      </c>
      <c r="S69" s="54">
        <f>SUM(S68)</f>
        <v>1500</v>
      </c>
      <c r="T69" s="169">
        <f t="shared" ref="T69:U69" si="67">SUM(T68)</f>
        <v>0</v>
      </c>
      <c r="U69" s="201">
        <f t="shared" si="67"/>
        <v>0</v>
      </c>
      <c r="V69" s="139">
        <f t="shared" ref="V69:W69" si="68">SUM(V68)</f>
        <v>0</v>
      </c>
      <c r="W69" s="55">
        <f t="shared" si="68"/>
        <v>0</v>
      </c>
      <c r="X69" s="52">
        <v>0</v>
      </c>
      <c r="Y69" s="52">
        <v>501</v>
      </c>
      <c r="Z69" s="53">
        <v>0</v>
      </c>
      <c r="AA69" s="53">
        <v>0</v>
      </c>
      <c r="AB69" s="53">
        <v>0</v>
      </c>
      <c r="AC69" s="54">
        <v>0</v>
      </c>
      <c r="AD69" s="139">
        <v>0</v>
      </c>
      <c r="AE69" s="55">
        <v>0</v>
      </c>
      <c r="AF69" s="169">
        <v>0</v>
      </c>
      <c r="AG69" s="201">
        <v>0</v>
      </c>
      <c r="AH69" s="55">
        <v>0</v>
      </c>
      <c r="AI69" s="55">
        <v>0</v>
      </c>
      <c r="AJ69" s="55">
        <v>0</v>
      </c>
      <c r="AK69" s="55">
        <v>0</v>
      </c>
      <c r="AL69" s="55">
        <v>0</v>
      </c>
      <c r="AM69" s="55">
        <v>0</v>
      </c>
      <c r="AN69" s="55">
        <v>0</v>
      </c>
      <c r="AO69" s="166">
        <v>0</v>
      </c>
      <c r="AP69" s="200">
        <v>0</v>
      </c>
    </row>
    <row r="70" spans="1:42" ht="14.25" thickTop="1" thickBot="1" x14ac:dyDescent="0.25">
      <c r="A70" s="16">
        <v>7410</v>
      </c>
      <c r="B70" s="17" t="s">
        <v>70</v>
      </c>
      <c r="C70" s="16">
        <v>31.754999999999999</v>
      </c>
      <c r="D70" s="16">
        <v>33</v>
      </c>
      <c r="E70" s="16">
        <v>41.034999999999997</v>
      </c>
      <c r="F70" s="18">
        <v>35000</v>
      </c>
      <c r="G70" s="18">
        <v>31.754999999999999</v>
      </c>
      <c r="H70" s="19">
        <v>41325</v>
      </c>
      <c r="I70" s="20">
        <f>SUM(S70+AC70+AL70)</f>
        <v>55000</v>
      </c>
      <c r="J70" s="137">
        <f t="shared" si="37"/>
        <v>54315</v>
      </c>
      <c r="K70" s="22">
        <f t="shared" ref="K70:K72" si="69">SUM(W70+AE70+AN70)</f>
        <v>70000</v>
      </c>
      <c r="L70" s="209">
        <f t="shared" si="38"/>
        <v>78165</v>
      </c>
      <c r="M70" s="217">
        <f t="shared" si="39"/>
        <v>80000</v>
      </c>
      <c r="N70" s="21">
        <v>33</v>
      </c>
      <c r="O70" s="21">
        <v>41.034999999999997</v>
      </c>
      <c r="P70" s="23">
        <v>35000</v>
      </c>
      <c r="Q70" s="23">
        <v>0</v>
      </c>
      <c r="R70" s="19">
        <v>41325</v>
      </c>
      <c r="S70" s="20">
        <v>55000</v>
      </c>
      <c r="T70" s="165">
        <v>78165</v>
      </c>
      <c r="U70" s="219">
        <v>80000</v>
      </c>
      <c r="V70" s="137">
        <v>54315</v>
      </c>
      <c r="W70" s="22">
        <v>70000</v>
      </c>
      <c r="X70" s="21">
        <v>0</v>
      </c>
      <c r="Y70" s="21">
        <v>0</v>
      </c>
      <c r="Z70" s="107">
        <v>0</v>
      </c>
      <c r="AA70" s="23">
        <v>0</v>
      </c>
      <c r="AB70" s="23">
        <v>0</v>
      </c>
      <c r="AC70" s="20">
        <v>0</v>
      </c>
      <c r="AD70" s="137"/>
      <c r="AE70" s="22"/>
      <c r="AF70" s="165"/>
      <c r="AG70" s="219"/>
      <c r="AH70" s="21">
        <v>0</v>
      </c>
      <c r="AI70" s="21">
        <v>0</v>
      </c>
      <c r="AJ70" s="23">
        <v>0</v>
      </c>
      <c r="AK70" s="23">
        <v>0</v>
      </c>
      <c r="AL70" s="24">
        <v>0</v>
      </c>
      <c r="AM70" s="148"/>
      <c r="AN70" s="84"/>
      <c r="AO70" s="185"/>
      <c r="AP70" s="187"/>
    </row>
    <row r="71" spans="1:42" ht="13.5" thickBot="1" x14ac:dyDescent="0.25">
      <c r="A71" s="16">
        <v>7420</v>
      </c>
      <c r="B71" s="17" t="s">
        <v>71</v>
      </c>
      <c r="C71" s="16">
        <v>411</v>
      </c>
      <c r="D71" s="16">
        <v>500</v>
      </c>
      <c r="E71" s="16">
        <v>0</v>
      </c>
      <c r="F71" s="18">
        <v>0</v>
      </c>
      <c r="G71" s="18">
        <v>411</v>
      </c>
      <c r="H71" s="23">
        <v>0</v>
      </c>
      <c r="I71" s="20">
        <f>SUM(S71+AC71+AL71)</f>
        <v>0</v>
      </c>
      <c r="J71" s="137">
        <f t="shared" si="37"/>
        <v>17107</v>
      </c>
      <c r="K71" s="22">
        <f t="shared" si="69"/>
        <v>20000</v>
      </c>
      <c r="L71" s="209">
        <f t="shared" si="38"/>
        <v>20755.599999999999</v>
      </c>
      <c r="M71" s="217">
        <f t="shared" si="39"/>
        <v>20000</v>
      </c>
      <c r="N71" s="21">
        <v>500</v>
      </c>
      <c r="O71" s="21">
        <v>0</v>
      </c>
      <c r="P71" s="23">
        <v>0</v>
      </c>
      <c r="Q71" s="23">
        <v>0</v>
      </c>
      <c r="R71" s="23">
        <v>0</v>
      </c>
      <c r="S71" s="20">
        <v>0</v>
      </c>
      <c r="T71" s="165">
        <v>8025</v>
      </c>
      <c r="U71" s="219">
        <v>10000</v>
      </c>
      <c r="V71" s="137">
        <v>8640</v>
      </c>
      <c r="W71" s="22">
        <v>10000</v>
      </c>
      <c r="X71" s="21">
        <v>0</v>
      </c>
      <c r="Y71" s="21">
        <v>0</v>
      </c>
      <c r="Z71" s="107">
        <v>0</v>
      </c>
      <c r="AA71" s="23">
        <v>0</v>
      </c>
      <c r="AB71" s="23">
        <v>0</v>
      </c>
      <c r="AC71" s="20">
        <v>0</v>
      </c>
      <c r="AD71" s="137">
        <v>8467</v>
      </c>
      <c r="AE71" s="22">
        <v>10000</v>
      </c>
      <c r="AF71" s="253">
        <v>12730.6</v>
      </c>
      <c r="AG71" s="219">
        <v>10000</v>
      </c>
      <c r="AH71" s="21">
        <v>0</v>
      </c>
      <c r="AI71" s="21">
        <v>0</v>
      </c>
      <c r="AJ71" s="23">
        <v>0</v>
      </c>
      <c r="AK71" s="23"/>
      <c r="AL71" s="24">
        <v>0</v>
      </c>
      <c r="AM71" s="148"/>
      <c r="AN71" s="84"/>
      <c r="AO71" s="185"/>
      <c r="AP71" s="187"/>
    </row>
    <row r="72" spans="1:42" ht="13.5" thickBot="1" x14ac:dyDescent="0.25">
      <c r="A72" s="30">
        <v>7500</v>
      </c>
      <c r="B72" s="31" t="s">
        <v>72</v>
      </c>
      <c r="C72" s="32"/>
      <c r="D72" s="32"/>
      <c r="E72" s="32"/>
      <c r="F72" s="33">
        <v>0</v>
      </c>
      <c r="G72" s="112"/>
      <c r="H72" s="34">
        <v>4180</v>
      </c>
      <c r="I72" s="35">
        <f>SUM(S72+AC72+AL72)</f>
        <v>4500</v>
      </c>
      <c r="J72" s="157">
        <f t="shared" si="37"/>
        <v>4708</v>
      </c>
      <c r="K72" s="87">
        <f t="shared" si="69"/>
        <v>5000</v>
      </c>
      <c r="L72" s="215">
        <f t="shared" si="38"/>
        <v>4662</v>
      </c>
      <c r="M72" s="218">
        <f t="shared" si="39"/>
        <v>5000</v>
      </c>
      <c r="N72" s="99"/>
      <c r="O72" s="99"/>
      <c r="P72" s="96">
        <v>0</v>
      </c>
      <c r="Q72" s="96"/>
      <c r="R72" s="34">
        <v>4180</v>
      </c>
      <c r="S72" s="40">
        <v>4500</v>
      </c>
      <c r="T72" s="170">
        <v>4662</v>
      </c>
      <c r="U72" s="220">
        <v>5000</v>
      </c>
      <c r="V72" s="138">
        <v>4708</v>
      </c>
      <c r="W72" s="41">
        <v>5000</v>
      </c>
      <c r="X72" s="99"/>
      <c r="Y72" s="99"/>
      <c r="Z72" s="96">
        <v>0</v>
      </c>
      <c r="AA72" s="96"/>
      <c r="AB72" s="96">
        <v>0</v>
      </c>
      <c r="AC72" s="98">
        <v>0</v>
      </c>
      <c r="AD72" s="142"/>
      <c r="AE72" s="100"/>
      <c r="AF72" s="178"/>
      <c r="AG72" s="222"/>
      <c r="AH72" s="99"/>
      <c r="AI72" s="99"/>
      <c r="AJ72" s="96">
        <v>0</v>
      </c>
      <c r="AK72" s="96">
        <v>0</v>
      </c>
      <c r="AL72" s="113">
        <v>0</v>
      </c>
      <c r="AM72" s="149"/>
      <c r="AN72" s="89"/>
      <c r="AO72" s="198"/>
      <c r="AP72" s="199"/>
    </row>
    <row r="73" spans="1:42" ht="13.5" thickBot="1" x14ac:dyDescent="0.25">
      <c r="A73" s="45">
        <v>0</v>
      </c>
      <c r="B73" s="46" t="s">
        <v>73</v>
      </c>
      <c r="C73" s="45">
        <v>32.165999999999997</v>
      </c>
      <c r="D73" s="45">
        <v>33.5</v>
      </c>
      <c r="E73" s="45">
        <v>41.034999999999997</v>
      </c>
      <c r="F73" s="47">
        <f>SUM(F70:F72)</f>
        <v>35000</v>
      </c>
      <c r="G73" s="47">
        <v>32.165999999999997</v>
      </c>
      <c r="H73" s="53">
        <f>SUM(H70:H72)</f>
        <v>45505</v>
      </c>
      <c r="I73" s="49">
        <f>SUM(I70:I72)</f>
        <v>59500</v>
      </c>
      <c r="J73" s="158">
        <f t="shared" ref="J73:R73" si="70">SUM(J70:J72)</f>
        <v>76130</v>
      </c>
      <c r="K73" s="51">
        <f t="shared" si="70"/>
        <v>95000</v>
      </c>
      <c r="L73" s="166">
        <f t="shared" si="70"/>
        <v>103582.6</v>
      </c>
      <c r="M73" s="200">
        <f t="shared" si="70"/>
        <v>105000</v>
      </c>
      <c r="N73" s="51">
        <f t="shared" si="70"/>
        <v>533</v>
      </c>
      <c r="O73" s="51">
        <f t="shared" si="70"/>
        <v>41.034999999999997</v>
      </c>
      <c r="P73" s="51">
        <f t="shared" si="70"/>
        <v>35000</v>
      </c>
      <c r="Q73" s="51">
        <f t="shared" si="70"/>
        <v>0</v>
      </c>
      <c r="R73" s="51">
        <f t="shared" si="70"/>
        <v>45505</v>
      </c>
      <c r="S73" s="54">
        <f>SUM(S70:S72)</f>
        <v>59500</v>
      </c>
      <c r="T73" s="169">
        <f t="shared" ref="T73:U73" si="71">SUM(T70:T72)</f>
        <v>90852</v>
      </c>
      <c r="U73" s="201">
        <f t="shared" si="71"/>
        <v>95000</v>
      </c>
      <c r="V73" s="139">
        <f t="shared" ref="V73:W73" si="72">SUM(V70:V72)</f>
        <v>67663</v>
      </c>
      <c r="W73" s="55">
        <f t="shared" si="72"/>
        <v>85000</v>
      </c>
      <c r="X73" s="52">
        <v>0</v>
      </c>
      <c r="Y73" s="52">
        <v>0</v>
      </c>
      <c r="Z73" s="53">
        <v>0</v>
      </c>
      <c r="AA73" s="53">
        <v>0</v>
      </c>
      <c r="AB73" s="53">
        <v>0</v>
      </c>
      <c r="AC73" s="54">
        <f>SUM(AC70:AC72)</f>
        <v>0</v>
      </c>
      <c r="AD73" s="139">
        <f t="shared" ref="AD73:AG73" si="73">SUM(AD70:AD72)</f>
        <v>8467</v>
      </c>
      <c r="AE73" s="55">
        <f t="shared" si="73"/>
        <v>10000</v>
      </c>
      <c r="AF73" s="251">
        <f t="shared" si="73"/>
        <v>12730.6</v>
      </c>
      <c r="AG73" s="201">
        <f t="shared" si="73"/>
        <v>10000</v>
      </c>
      <c r="AH73" s="52">
        <v>0</v>
      </c>
      <c r="AI73" s="52">
        <v>0</v>
      </c>
      <c r="AJ73" s="53">
        <v>0</v>
      </c>
      <c r="AK73" s="53">
        <v>0</v>
      </c>
      <c r="AL73" s="56">
        <f>SUM(AL70:AL72)</f>
        <v>0</v>
      </c>
      <c r="AM73" s="150">
        <f>SUM(AM70:AM72)</f>
        <v>0</v>
      </c>
      <c r="AN73" s="58">
        <f>SUM(AN70:AN72)</f>
        <v>0</v>
      </c>
      <c r="AO73" s="171">
        <f t="shared" ref="AO73:AP73" si="74">SUM(AO70:AO72)</f>
        <v>0</v>
      </c>
      <c r="AP73" s="213">
        <f t="shared" si="74"/>
        <v>0</v>
      </c>
    </row>
    <row r="74" spans="1:42" ht="14.25" thickTop="1" thickBot="1" x14ac:dyDescent="0.25">
      <c r="A74" s="16">
        <v>7770</v>
      </c>
      <c r="B74" s="17" t="s">
        <v>74</v>
      </c>
      <c r="C74" s="16">
        <v>2.4089999999999998</v>
      </c>
      <c r="D74" s="16">
        <v>2.5</v>
      </c>
      <c r="E74" s="16">
        <v>3.085</v>
      </c>
      <c r="F74" s="18">
        <v>3000</v>
      </c>
      <c r="G74" s="18">
        <v>2.4089999999999998</v>
      </c>
      <c r="H74" s="19">
        <v>6362</v>
      </c>
      <c r="I74" s="20">
        <f>SUM(S74+AC74+AL74)</f>
        <v>6000</v>
      </c>
      <c r="J74" s="137">
        <f t="shared" si="37"/>
        <v>3406</v>
      </c>
      <c r="K74" s="22">
        <f t="shared" ref="K74:K75" si="75">SUM(W74+AE74+AN74)</f>
        <v>5000</v>
      </c>
      <c r="L74" s="209">
        <f t="shared" si="38"/>
        <v>3064.5</v>
      </c>
      <c r="M74" s="217">
        <f t="shared" si="39"/>
        <v>3500</v>
      </c>
      <c r="N74" s="21">
        <v>2.5</v>
      </c>
      <c r="O74" s="21">
        <v>3.085</v>
      </c>
      <c r="P74" s="23">
        <v>3000</v>
      </c>
      <c r="Q74" s="23">
        <v>0</v>
      </c>
      <c r="R74" s="19">
        <v>6362</v>
      </c>
      <c r="S74" s="20">
        <v>6000</v>
      </c>
      <c r="T74" s="253">
        <v>3064.5</v>
      </c>
      <c r="U74" s="219">
        <v>3500</v>
      </c>
      <c r="V74" s="137">
        <v>3406</v>
      </c>
      <c r="W74" s="22">
        <v>5000</v>
      </c>
      <c r="X74" s="21">
        <v>0</v>
      </c>
      <c r="Y74" s="21">
        <v>0</v>
      </c>
      <c r="Z74" s="107">
        <v>0</v>
      </c>
      <c r="AA74" s="23">
        <v>0</v>
      </c>
      <c r="AB74" s="23">
        <v>0</v>
      </c>
      <c r="AC74" s="20">
        <v>0</v>
      </c>
      <c r="AD74" s="137"/>
      <c r="AE74" s="22"/>
      <c r="AF74" s="165"/>
      <c r="AG74" s="219"/>
      <c r="AH74" s="21">
        <v>0</v>
      </c>
      <c r="AI74" s="21">
        <v>0</v>
      </c>
      <c r="AJ74" s="23">
        <v>0</v>
      </c>
      <c r="AK74" s="23">
        <v>0</v>
      </c>
      <c r="AL74" s="24">
        <v>0</v>
      </c>
      <c r="AM74" s="148"/>
      <c r="AN74" s="84"/>
      <c r="AO74" s="185"/>
      <c r="AP74" s="187"/>
    </row>
    <row r="75" spans="1:42" ht="13.5" thickBot="1" x14ac:dyDescent="0.25">
      <c r="A75" s="30">
        <v>7790</v>
      </c>
      <c r="B75" s="31" t="s">
        <v>75</v>
      </c>
      <c r="C75" s="30">
        <v>0</v>
      </c>
      <c r="D75" s="30">
        <v>0</v>
      </c>
      <c r="E75" s="30">
        <v>0</v>
      </c>
      <c r="F75" s="33">
        <v>0</v>
      </c>
      <c r="G75" s="33">
        <v>0</v>
      </c>
      <c r="H75" s="39">
        <v>0</v>
      </c>
      <c r="I75" s="35">
        <f>SUM(S75+AC75+AL75)</f>
        <v>0</v>
      </c>
      <c r="J75" s="157">
        <f t="shared" si="37"/>
        <v>0</v>
      </c>
      <c r="K75" s="87">
        <f t="shared" si="75"/>
        <v>0</v>
      </c>
      <c r="L75" s="215"/>
      <c r="M75" s="226">
        <f t="shared" si="39"/>
        <v>0</v>
      </c>
      <c r="N75" s="38">
        <v>500</v>
      </c>
      <c r="O75" s="38">
        <v>0</v>
      </c>
      <c r="P75" s="39">
        <v>0</v>
      </c>
      <c r="Q75" s="39">
        <v>0</v>
      </c>
      <c r="R75" s="39">
        <v>0</v>
      </c>
      <c r="S75" s="40">
        <v>0</v>
      </c>
      <c r="T75" s="170"/>
      <c r="U75" s="220"/>
      <c r="V75" s="138"/>
      <c r="W75" s="41"/>
      <c r="X75" s="38">
        <v>0</v>
      </c>
      <c r="Y75" s="38">
        <v>0</v>
      </c>
      <c r="Z75" s="96">
        <v>0</v>
      </c>
      <c r="AA75" s="39">
        <v>0</v>
      </c>
      <c r="AB75" s="39">
        <v>0</v>
      </c>
      <c r="AC75" s="40">
        <v>0</v>
      </c>
      <c r="AD75" s="138"/>
      <c r="AE75" s="41"/>
      <c r="AF75" s="170"/>
      <c r="AG75" s="220"/>
      <c r="AH75" s="38">
        <v>0</v>
      </c>
      <c r="AI75" s="38">
        <v>0</v>
      </c>
      <c r="AJ75" s="39">
        <v>0</v>
      </c>
      <c r="AK75" s="39">
        <v>0</v>
      </c>
      <c r="AL75" s="42">
        <v>0</v>
      </c>
      <c r="AM75" s="149"/>
      <c r="AN75" s="89"/>
      <c r="AO75" s="198" t="s">
        <v>83</v>
      </c>
      <c r="AP75" s="199"/>
    </row>
    <row r="76" spans="1:42" ht="13.5" thickBot="1" x14ac:dyDescent="0.25">
      <c r="A76" s="45">
        <v>0</v>
      </c>
      <c r="B76" s="46" t="s">
        <v>76</v>
      </c>
      <c r="C76" s="45">
        <v>2.4089999999999998</v>
      </c>
      <c r="D76" s="45">
        <v>2.5</v>
      </c>
      <c r="E76" s="45">
        <v>3.085</v>
      </c>
      <c r="F76" s="47">
        <f>SUM(F74:F75)</f>
        <v>3000</v>
      </c>
      <c r="G76" s="47">
        <v>2.4089999999999998</v>
      </c>
      <c r="H76" s="53">
        <f>SUM(H74:H75)</f>
        <v>6362</v>
      </c>
      <c r="I76" s="49">
        <f>SUM(I74:I75)</f>
        <v>6000</v>
      </c>
      <c r="J76" s="158">
        <f t="shared" ref="J76:M76" si="76">SUM(J74:J75)</f>
        <v>3406</v>
      </c>
      <c r="K76" s="51">
        <f t="shared" si="76"/>
        <v>5000</v>
      </c>
      <c r="L76" s="166">
        <f t="shared" si="76"/>
        <v>3064.5</v>
      </c>
      <c r="M76" s="200">
        <f t="shared" si="76"/>
        <v>3500</v>
      </c>
      <c r="N76" s="52">
        <v>3</v>
      </c>
      <c r="O76" s="52">
        <v>3.085</v>
      </c>
      <c r="P76" s="53">
        <f>SUM(P74:P75)</f>
        <v>3000</v>
      </c>
      <c r="Q76" s="53">
        <v>0</v>
      </c>
      <c r="R76" s="53">
        <f>SUM(R74:R75)</f>
        <v>6362</v>
      </c>
      <c r="S76" s="54">
        <f>SUM(S74:S75)</f>
        <v>6000</v>
      </c>
      <c r="T76" s="169">
        <f t="shared" ref="T76:U76" si="77">SUM(T74:T75)</f>
        <v>3064.5</v>
      </c>
      <c r="U76" s="201">
        <f t="shared" si="77"/>
        <v>3500</v>
      </c>
      <c r="V76" s="139">
        <f t="shared" ref="V76:W76" si="78">SUM(V74:V75)</f>
        <v>3406</v>
      </c>
      <c r="W76" s="55">
        <f t="shared" si="78"/>
        <v>5000</v>
      </c>
      <c r="X76" s="52">
        <v>0</v>
      </c>
      <c r="Y76" s="52">
        <v>0</v>
      </c>
      <c r="Z76" s="53">
        <v>0</v>
      </c>
      <c r="AA76" s="53">
        <v>0</v>
      </c>
      <c r="AB76" s="53">
        <v>0</v>
      </c>
      <c r="AC76" s="54">
        <v>0</v>
      </c>
      <c r="AD76" s="139">
        <v>0</v>
      </c>
      <c r="AE76" s="55">
        <v>0</v>
      </c>
      <c r="AF76" s="169">
        <v>0</v>
      </c>
      <c r="AG76" s="201">
        <v>0</v>
      </c>
      <c r="AH76" s="52">
        <v>0</v>
      </c>
      <c r="AI76" s="52">
        <v>0</v>
      </c>
      <c r="AJ76" s="53">
        <v>0</v>
      </c>
      <c r="AK76" s="53">
        <v>0</v>
      </c>
      <c r="AL76" s="56">
        <v>0</v>
      </c>
      <c r="AM76" s="150">
        <v>0</v>
      </c>
      <c r="AN76" s="58">
        <v>0</v>
      </c>
      <c r="AO76" s="171">
        <v>0</v>
      </c>
      <c r="AP76" s="213">
        <v>0</v>
      </c>
    </row>
    <row r="77" spans="1:42" ht="14.25" thickTop="1" thickBot="1" x14ac:dyDescent="0.25">
      <c r="A77" s="30">
        <v>7830</v>
      </c>
      <c r="B77" s="31" t="s">
        <v>77</v>
      </c>
      <c r="C77" s="30">
        <v>0</v>
      </c>
      <c r="D77" s="32"/>
      <c r="E77" s="30">
        <v>3.6</v>
      </c>
      <c r="F77" s="33">
        <v>35000</v>
      </c>
      <c r="G77" s="112"/>
      <c r="H77" s="34">
        <v>64202</v>
      </c>
      <c r="I77" s="40">
        <v>0</v>
      </c>
      <c r="J77" s="159">
        <f t="shared" si="37"/>
        <v>11600</v>
      </c>
      <c r="K77" s="41">
        <f>SUM(W77+AE77+AN77)</f>
        <v>0</v>
      </c>
      <c r="L77" s="216">
        <f t="shared" si="38"/>
        <v>700</v>
      </c>
      <c r="M77" s="220"/>
      <c r="N77" s="99"/>
      <c r="O77" s="38">
        <v>3.6</v>
      </c>
      <c r="P77" s="39">
        <v>35000</v>
      </c>
      <c r="Q77" s="96"/>
      <c r="R77" s="34">
        <v>64202</v>
      </c>
      <c r="S77" s="40">
        <v>0</v>
      </c>
      <c r="T77" s="170">
        <v>700</v>
      </c>
      <c r="U77" s="220">
        <v>1500</v>
      </c>
      <c r="V77" s="138">
        <v>800</v>
      </c>
      <c r="W77" s="41"/>
      <c r="X77" s="99"/>
      <c r="Y77" s="99"/>
      <c r="Z77" s="96">
        <v>0</v>
      </c>
      <c r="AA77" s="96"/>
      <c r="AB77" s="39">
        <v>0</v>
      </c>
      <c r="AC77" s="40">
        <v>0</v>
      </c>
      <c r="AD77" s="138">
        <v>8100</v>
      </c>
      <c r="AE77" s="41"/>
      <c r="AF77" s="170"/>
      <c r="AG77" s="220"/>
      <c r="AH77" s="99"/>
      <c r="AI77" s="99"/>
      <c r="AJ77" s="96">
        <v>0</v>
      </c>
      <c r="AK77" s="39">
        <v>0</v>
      </c>
      <c r="AL77" s="42">
        <v>0</v>
      </c>
      <c r="AM77" s="154">
        <v>2700</v>
      </c>
      <c r="AN77" s="89">
        <v>0</v>
      </c>
      <c r="AO77" s="228"/>
      <c r="AP77" s="229"/>
    </row>
    <row r="78" spans="1:42" ht="13.5" thickBot="1" x14ac:dyDescent="0.25">
      <c r="A78" s="121">
        <v>0</v>
      </c>
      <c r="B78" s="46" t="s">
        <v>78</v>
      </c>
      <c r="C78" s="45">
        <v>0</v>
      </c>
      <c r="D78" s="45">
        <v>0</v>
      </c>
      <c r="E78" s="45">
        <v>3.6</v>
      </c>
      <c r="F78" s="47">
        <f>SUM(F77)</f>
        <v>35000</v>
      </c>
      <c r="G78" s="47">
        <v>0</v>
      </c>
      <c r="H78" s="53">
        <f>SUM(H77)</f>
        <v>64202</v>
      </c>
      <c r="I78" s="122">
        <f t="shared" ref="I78:T78" si="79">SUM(I77)</f>
        <v>0</v>
      </c>
      <c r="J78" s="160">
        <f t="shared" si="79"/>
        <v>11600</v>
      </c>
      <c r="K78" s="161">
        <f t="shared" si="79"/>
        <v>0</v>
      </c>
      <c r="L78" s="223">
        <f t="shared" si="79"/>
        <v>700</v>
      </c>
      <c r="M78" s="224">
        <f t="shared" si="79"/>
        <v>0</v>
      </c>
      <c r="N78" s="223">
        <f t="shared" si="79"/>
        <v>0</v>
      </c>
      <c r="O78" s="223">
        <f t="shared" si="79"/>
        <v>3.6</v>
      </c>
      <c r="P78" s="223">
        <f t="shared" si="79"/>
        <v>35000</v>
      </c>
      <c r="Q78" s="223">
        <f t="shared" si="79"/>
        <v>0</v>
      </c>
      <c r="R78" s="223">
        <f t="shared" si="79"/>
        <v>64202</v>
      </c>
      <c r="S78" s="255">
        <f t="shared" si="79"/>
        <v>0</v>
      </c>
      <c r="T78" s="223">
        <f t="shared" si="79"/>
        <v>700</v>
      </c>
      <c r="U78" s="201">
        <v>0</v>
      </c>
      <c r="V78" s="54">
        <v>0</v>
      </c>
      <c r="W78" s="54">
        <v>0</v>
      </c>
      <c r="X78" s="54">
        <v>0</v>
      </c>
      <c r="Y78" s="54">
        <v>0</v>
      </c>
      <c r="Z78" s="54">
        <v>0</v>
      </c>
      <c r="AA78" s="54">
        <v>0</v>
      </c>
      <c r="AB78" s="54">
        <v>0</v>
      </c>
      <c r="AC78" s="54">
        <v>0</v>
      </c>
      <c r="AD78" s="54">
        <v>0</v>
      </c>
      <c r="AE78" s="55">
        <v>0</v>
      </c>
      <c r="AF78" s="169">
        <v>0</v>
      </c>
      <c r="AG78" s="201">
        <v>0</v>
      </c>
      <c r="AH78" s="52">
        <v>0</v>
      </c>
      <c r="AI78" s="52">
        <v>0</v>
      </c>
      <c r="AJ78" s="53">
        <v>0</v>
      </c>
      <c r="AK78" s="53">
        <v>0</v>
      </c>
      <c r="AL78" s="56">
        <v>0</v>
      </c>
      <c r="AM78" s="150">
        <f>SUM(AM76:AM77)</f>
        <v>2700</v>
      </c>
      <c r="AN78" s="58">
        <f>SUM(AN76:AN77)</f>
        <v>0</v>
      </c>
      <c r="AO78" s="171">
        <f t="shared" ref="AO78:AP78" si="80">SUM(AO76:AO77)</f>
        <v>0</v>
      </c>
      <c r="AP78" s="213">
        <f t="shared" si="80"/>
        <v>0</v>
      </c>
    </row>
    <row r="79" spans="1:42" ht="14.25" thickTop="1" thickBot="1" x14ac:dyDescent="0.25">
      <c r="A79" s="30">
        <v>0</v>
      </c>
      <c r="B79" s="32"/>
      <c r="C79" s="30">
        <v>0</v>
      </c>
      <c r="D79" s="32"/>
      <c r="E79" s="30">
        <v>0</v>
      </c>
      <c r="F79" s="33">
        <v>0</v>
      </c>
      <c r="G79" s="33">
        <v>0</v>
      </c>
      <c r="H79" s="39">
        <v>0</v>
      </c>
      <c r="I79" s="40">
        <v>0</v>
      </c>
      <c r="J79" s="138"/>
      <c r="K79" s="41"/>
      <c r="L79" s="170"/>
      <c r="M79" s="220"/>
      <c r="N79" s="99"/>
      <c r="O79" s="99"/>
      <c r="P79" s="96"/>
      <c r="Q79" s="39">
        <v>0</v>
      </c>
      <c r="R79" s="96"/>
      <c r="S79" s="98"/>
      <c r="T79" s="178"/>
      <c r="U79" s="222"/>
      <c r="V79" s="142"/>
      <c r="W79" s="100"/>
      <c r="X79" s="99"/>
      <c r="Y79" s="99"/>
      <c r="Z79" s="96"/>
      <c r="AA79" s="96"/>
      <c r="AB79" s="96"/>
      <c r="AC79" s="98"/>
      <c r="AD79" s="142"/>
      <c r="AE79" s="100"/>
      <c r="AF79" s="178"/>
      <c r="AG79" s="222"/>
      <c r="AH79" s="99"/>
      <c r="AI79" s="99"/>
      <c r="AJ79" s="96"/>
      <c r="AK79" s="39">
        <v>0</v>
      </c>
      <c r="AL79" s="42">
        <v>0</v>
      </c>
      <c r="AM79" s="154"/>
      <c r="AN79" s="89"/>
      <c r="AO79" s="228"/>
      <c r="AP79" s="229"/>
    </row>
    <row r="80" spans="1:42" ht="13.5" thickBot="1" x14ac:dyDescent="0.25">
      <c r="A80" s="124">
        <v>0</v>
      </c>
      <c r="B80" s="125" t="s">
        <v>79</v>
      </c>
      <c r="C80" s="124">
        <v>866.25900000000001</v>
      </c>
      <c r="D80" s="124">
        <v>995.25</v>
      </c>
      <c r="E80" s="124">
        <v>998.77599999999995</v>
      </c>
      <c r="F80" s="126">
        <f>SUM(F78+F76+F73+F69+F67+F62+F60+F55+F53+F47+F36)</f>
        <v>776290</v>
      </c>
      <c r="G80" s="126">
        <v>427.50700000000001</v>
      </c>
      <c r="H80" s="127">
        <f t="shared" ref="H80:M80" si="81">SUM(H78+H76+H73+H69+H67+H62+H60+H55+H53+H47+H36)</f>
        <v>762310</v>
      </c>
      <c r="I80" s="127">
        <f t="shared" si="81"/>
        <v>810732</v>
      </c>
      <c r="J80" s="139">
        <f t="shared" si="81"/>
        <v>767130.8</v>
      </c>
      <c r="K80" s="55">
        <f t="shared" si="81"/>
        <v>865800</v>
      </c>
      <c r="L80" s="169">
        <f t="shared" si="81"/>
        <v>891206.66</v>
      </c>
      <c r="M80" s="201">
        <f t="shared" si="81"/>
        <v>1537900</v>
      </c>
      <c r="N80" s="127">
        <v>455</v>
      </c>
      <c r="O80" s="127">
        <v>472.15699999999998</v>
      </c>
      <c r="P80" s="127">
        <f t="shared" ref="P80:AG80" si="82">SUM(P78+P76+P73+P69+P67+P62+P60+P55+P53+P47+P36)</f>
        <v>434190</v>
      </c>
      <c r="Q80" s="127">
        <f t="shared" si="82"/>
        <v>1395.2430000000002</v>
      </c>
      <c r="R80" s="127">
        <f t="shared" si="82"/>
        <v>391764</v>
      </c>
      <c r="S80" s="127">
        <f t="shared" si="82"/>
        <v>458000</v>
      </c>
      <c r="T80" s="169">
        <f t="shared" si="82"/>
        <v>591845.06999999995</v>
      </c>
      <c r="U80" s="201">
        <f t="shared" si="82"/>
        <v>1231900</v>
      </c>
      <c r="V80" s="127">
        <f t="shared" si="82"/>
        <v>545505</v>
      </c>
      <c r="W80" s="127">
        <f t="shared" si="82"/>
        <v>556800</v>
      </c>
      <c r="X80" s="127">
        <f t="shared" si="82"/>
        <v>325.7</v>
      </c>
      <c r="Y80" s="127">
        <f t="shared" si="82"/>
        <v>1313.155</v>
      </c>
      <c r="Z80" s="127">
        <f t="shared" si="82"/>
        <v>157000</v>
      </c>
      <c r="AA80" s="127">
        <f t="shared" si="82"/>
        <v>201.351</v>
      </c>
      <c r="AB80" s="127">
        <f t="shared" si="82"/>
        <v>169978</v>
      </c>
      <c r="AC80" s="127">
        <f t="shared" si="82"/>
        <v>161732</v>
      </c>
      <c r="AD80" s="127">
        <f t="shared" si="82"/>
        <v>44367</v>
      </c>
      <c r="AE80" s="55">
        <f t="shared" si="82"/>
        <v>108000</v>
      </c>
      <c r="AF80" s="251">
        <f t="shared" si="82"/>
        <v>64326.54</v>
      </c>
      <c r="AG80" s="201">
        <f t="shared" si="82"/>
        <v>135000</v>
      </c>
      <c r="AH80" s="127">
        <v>317.55</v>
      </c>
      <c r="AI80" s="127">
        <v>297.334</v>
      </c>
      <c r="AJ80" s="127">
        <f t="shared" ref="AJ80:AP80" si="83">SUM(AJ78+AJ76+AJ73+AJ69+AJ67+AJ62+AJ60+AJ55+AJ53+AJ47+AJ36)</f>
        <v>185100</v>
      </c>
      <c r="AK80" s="127">
        <f t="shared" si="83"/>
        <v>200568</v>
      </c>
      <c r="AL80" s="128">
        <f t="shared" si="83"/>
        <v>191000</v>
      </c>
      <c r="AM80" s="150">
        <f t="shared" si="83"/>
        <v>168358.80000000002</v>
      </c>
      <c r="AN80" s="58">
        <f t="shared" si="83"/>
        <v>201000</v>
      </c>
      <c r="AO80" s="171">
        <f t="shared" si="83"/>
        <v>235035.05</v>
      </c>
      <c r="AP80" s="213">
        <f t="shared" si="83"/>
        <v>171000</v>
      </c>
    </row>
    <row r="81" spans="1:42" ht="14.25" thickTop="1" thickBot="1" x14ac:dyDescent="0.25">
      <c r="A81" s="45">
        <v>0</v>
      </c>
      <c r="B81" s="46" t="s">
        <v>80</v>
      </c>
      <c r="C81" s="45">
        <v>114.53</v>
      </c>
      <c r="D81" s="45">
        <v>92.95</v>
      </c>
      <c r="E81" s="45">
        <v>-5.8209999999999997</v>
      </c>
      <c r="F81" s="47">
        <f>SUM(F25-F80)</f>
        <v>29810</v>
      </c>
      <c r="G81" s="47">
        <v>152.364</v>
      </c>
      <c r="H81" s="53">
        <f t="shared" ref="H81:M81" si="84">SUM(H25-H80)</f>
        <v>36525</v>
      </c>
      <c r="I81" s="54">
        <f t="shared" si="84"/>
        <v>276658</v>
      </c>
      <c r="J81" s="139">
        <f t="shared" si="84"/>
        <v>215190.19999999995</v>
      </c>
      <c r="K81" s="55">
        <f t="shared" si="84"/>
        <v>150400</v>
      </c>
      <c r="L81" s="169">
        <f t="shared" si="84"/>
        <v>217781.43000000005</v>
      </c>
      <c r="M81" s="201">
        <f t="shared" si="84"/>
        <v>-103400</v>
      </c>
      <c r="N81" s="52">
        <v>83</v>
      </c>
      <c r="O81" s="52">
        <v>103.197</v>
      </c>
      <c r="P81" s="52">
        <f>SUM(P25-P80)</f>
        <v>29810</v>
      </c>
      <c r="Q81" s="53">
        <v>-68.418000000000006</v>
      </c>
      <c r="R81" s="52">
        <f t="shared" ref="R81:W81" si="85">SUM(R25-R80)</f>
        <v>91536</v>
      </c>
      <c r="S81" s="54">
        <f t="shared" si="85"/>
        <v>173620</v>
      </c>
      <c r="T81" s="169">
        <f t="shared" si="85"/>
        <v>123074.87</v>
      </c>
      <c r="U81" s="201">
        <f t="shared" si="85"/>
        <v>-101400</v>
      </c>
      <c r="V81" s="139">
        <f t="shared" si="85"/>
        <v>93945</v>
      </c>
      <c r="W81" s="55">
        <f t="shared" si="85"/>
        <v>63200</v>
      </c>
      <c r="X81" s="53">
        <v>-80.5</v>
      </c>
      <c r="Y81" s="53">
        <v>-157.941</v>
      </c>
      <c r="Z81" s="52">
        <f t="shared" ref="Z81:AG81" si="86">SUM(Z25-Z80)</f>
        <v>0</v>
      </c>
      <c r="AA81" s="52">
        <f t="shared" si="86"/>
        <v>-19.515999999999991</v>
      </c>
      <c r="AB81" s="52">
        <f t="shared" si="86"/>
        <v>-61428</v>
      </c>
      <c r="AC81" s="54">
        <f t="shared" si="86"/>
        <v>61428</v>
      </c>
      <c r="AD81" s="139">
        <f t="shared" si="86"/>
        <v>66976</v>
      </c>
      <c r="AE81" s="55">
        <f t="shared" si="86"/>
        <v>53200</v>
      </c>
      <c r="AF81" s="251">
        <f t="shared" si="86"/>
        <v>94400.909999999974</v>
      </c>
      <c r="AG81" s="201">
        <f t="shared" si="86"/>
        <v>-7000</v>
      </c>
      <c r="AH81" s="53">
        <v>-78.05</v>
      </c>
      <c r="AI81" s="53">
        <v>-108.51</v>
      </c>
      <c r="AJ81" s="53">
        <v>0</v>
      </c>
      <c r="AK81" s="53">
        <f t="shared" ref="AK81:AP81" si="87">SUM(AK25-AK80)</f>
        <v>6417</v>
      </c>
      <c r="AL81" s="56">
        <f t="shared" si="87"/>
        <v>41610</v>
      </c>
      <c r="AM81" s="156">
        <f t="shared" si="87"/>
        <v>63169.199999999983</v>
      </c>
      <c r="AN81" s="131">
        <f t="shared" si="87"/>
        <v>34000</v>
      </c>
      <c r="AO81" s="250">
        <f t="shared" si="87"/>
        <v>305.65000000002328</v>
      </c>
      <c r="AP81" s="225">
        <f t="shared" si="87"/>
        <v>5000</v>
      </c>
    </row>
    <row r="82" spans="1:42" ht="14.25" thickTop="1" thickBot="1" x14ac:dyDescent="0.25">
      <c r="A82" s="30">
        <v>8050</v>
      </c>
      <c r="B82" s="31" t="s">
        <v>81</v>
      </c>
      <c r="C82" s="30">
        <v>316</v>
      </c>
      <c r="D82" s="30">
        <v>0</v>
      </c>
      <c r="E82" s="30">
        <v>500</v>
      </c>
      <c r="F82" s="33">
        <v>0</v>
      </c>
      <c r="G82" s="33">
        <v>316</v>
      </c>
      <c r="H82" s="39">
        <v>113</v>
      </c>
      <c r="I82" s="40">
        <v>0</v>
      </c>
      <c r="J82" s="159">
        <f t="shared" ref="J82" si="88">SUM(V82+AD82+AM82)</f>
        <v>178</v>
      </c>
      <c r="K82" s="41">
        <v>0</v>
      </c>
      <c r="L82" s="170">
        <f>SUM(T82+AF82+AO82)</f>
        <v>297</v>
      </c>
      <c r="M82" s="220"/>
      <c r="N82" s="38">
        <v>500</v>
      </c>
      <c r="O82" s="38">
        <v>500</v>
      </c>
      <c r="P82" s="96"/>
      <c r="Q82" s="39">
        <v>0</v>
      </c>
      <c r="R82" s="39">
        <v>113</v>
      </c>
      <c r="S82" s="98"/>
      <c r="T82" s="178">
        <v>297</v>
      </c>
      <c r="U82" s="222"/>
      <c r="V82" s="142">
        <v>178</v>
      </c>
      <c r="W82" s="100"/>
      <c r="X82" s="38">
        <v>0</v>
      </c>
      <c r="Y82" s="38">
        <v>0</v>
      </c>
      <c r="Z82" s="96"/>
      <c r="AA82" s="39">
        <v>0</v>
      </c>
      <c r="AB82" s="39">
        <v>0</v>
      </c>
      <c r="AC82" s="98"/>
      <c r="AD82" s="142"/>
      <c r="AE82" s="100"/>
      <c r="AF82" s="178"/>
      <c r="AG82" s="222"/>
      <c r="AH82" s="38">
        <v>0</v>
      </c>
      <c r="AI82" s="38">
        <v>0</v>
      </c>
      <c r="AJ82" s="96"/>
      <c r="AK82" s="96"/>
      <c r="AL82" s="113"/>
      <c r="AM82" s="154"/>
      <c r="AN82" s="102"/>
      <c r="AO82" s="228"/>
      <c r="AP82" s="229"/>
    </row>
    <row r="83" spans="1:42" x14ac:dyDescent="0.2">
      <c r="A83" s="263">
        <v>8155</v>
      </c>
      <c r="B83" s="264" t="s">
        <v>97</v>
      </c>
      <c r="C83" s="263"/>
      <c r="D83" s="263"/>
      <c r="E83" s="263"/>
      <c r="F83" s="265"/>
      <c r="G83" s="265"/>
      <c r="H83" s="266"/>
      <c r="I83" s="267"/>
      <c r="J83" s="268"/>
      <c r="K83" s="269"/>
      <c r="L83" s="270">
        <f>SUM(T83+AF83+AO83)</f>
        <v>-895</v>
      </c>
      <c r="M83" s="271"/>
      <c r="N83" s="272"/>
      <c r="O83" s="272"/>
      <c r="P83" s="273"/>
      <c r="Q83" s="266"/>
      <c r="R83" s="266"/>
      <c r="S83" s="274"/>
      <c r="T83" s="275">
        <v>-895</v>
      </c>
      <c r="U83" s="276"/>
      <c r="V83" s="277"/>
      <c r="W83" s="278"/>
      <c r="X83" s="272"/>
      <c r="Y83" s="272"/>
      <c r="Z83" s="273"/>
      <c r="AA83" s="266"/>
      <c r="AB83" s="266"/>
      <c r="AC83" s="274"/>
      <c r="AD83" s="277"/>
      <c r="AE83" s="278"/>
      <c r="AF83" s="275"/>
      <c r="AG83" s="276"/>
      <c r="AH83" s="272"/>
      <c r="AI83" s="272"/>
      <c r="AJ83" s="273"/>
      <c r="AK83" s="273"/>
      <c r="AL83" s="274"/>
      <c r="AM83" s="279"/>
      <c r="AN83" s="280"/>
      <c r="AO83" s="281"/>
      <c r="AP83" s="282"/>
    </row>
    <row r="84" spans="1:42" ht="13.5" thickBot="1" x14ac:dyDescent="0.25">
      <c r="A84" s="257">
        <v>0</v>
      </c>
      <c r="B84" s="258" t="s">
        <v>82</v>
      </c>
      <c r="C84" s="257">
        <v>114.846</v>
      </c>
      <c r="D84" s="257">
        <v>92.95</v>
      </c>
      <c r="E84" s="257">
        <v>-5.3209999999999997</v>
      </c>
      <c r="F84" s="259">
        <f>SUM(F81:F82)</f>
        <v>29810</v>
      </c>
      <c r="G84" s="259">
        <v>152.68</v>
      </c>
      <c r="H84" s="133">
        <f>SUM(H81+H82)</f>
        <v>36638</v>
      </c>
      <c r="I84" s="133">
        <f>SUM(I81+I82)</f>
        <v>276658</v>
      </c>
      <c r="J84" s="160">
        <f>SUM(J81+J82)</f>
        <v>215368.19999999995</v>
      </c>
      <c r="K84" s="161">
        <f>SUM(K81+K82)</f>
        <v>150400</v>
      </c>
      <c r="L84" s="260">
        <f>SUM(T84+AF84+AO84)</f>
        <v>217183.43</v>
      </c>
      <c r="M84" s="224">
        <f t="shared" ref="M84" si="89">SUM(M81+M82)</f>
        <v>-103400</v>
      </c>
      <c r="N84" s="261">
        <v>83.5</v>
      </c>
      <c r="O84" s="261">
        <v>103.697</v>
      </c>
      <c r="P84" s="133">
        <f t="shared" ref="P84:Q84" si="90">SUM(P81:P82)</f>
        <v>29810</v>
      </c>
      <c r="Q84" s="133">
        <f t="shared" si="90"/>
        <v>-68.418000000000006</v>
      </c>
      <c r="R84" s="133">
        <f>SUM(R81:R82)</f>
        <v>91649</v>
      </c>
      <c r="S84" s="255">
        <f>SUM(S81:S82)</f>
        <v>173620</v>
      </c>
      <c r="T84" s="262">
        <f>SUM(T81:T83)</f>
        <v>122476.87</v>
      </c>
      <c r="U84" s="224">
        <f t="shared" ref="U84" si="91">SUM(U81:U82)</f>
        <v>-101400</v>
      </c>
      <c r="V84" s="160">
        <f>SUM(V81:V82)</f>
        <v>94123</v>
      </c>
      <c r="W84" s="161">
        <f>SUM(W81:W82)</f>
        <v>63200</v>
      </c>
      <c r="X84" s="261">
        <v>-80.5</v>
      </c>
      <c r="Y84" s="261">
        <v>-157.941</v>
      </c>
      <c r="Z84" s="133"/>
      <c r="AA84" s="133">
        <v>-78.683000000000007</v>
      </c>
      <c r="AB84" s="133">
        <f>SUM(AB81:AB82)</f>
        <v>-61428</v>
      </c>
      <c r="AC84" s="133">
        <f t="shared" ref="AC84:AG84" si="92">SUM(AC81:AC82)</f>
        <v>61428</v>
      </c>
      <c r="AD84" s="160">
        <f t="shared" si="92"/>
        <v>66976</v>
      </c>
      <c r="AE84" s="161">
        <f t="shared" si="92"/>
        <v>53200</v>
      </c>
      <c r="AF84" s="262">
        <f t="shared" si="92"/>
        <v>94400.909999999974</v>
      </c>
      <c r="AG84" s="224">
        <f t="shared" si="92"/>
        <v>-7000</v>
      </c>
      <c r="AH84" s="261">
        <v>-78.05</v>
      </c>
      <c r="AI84" s="261">
        <v>-108.51</v>
      </c>
      <c r="AJ84" s="133">
        <f t="shared" ref="AJ84:AP84" si="93">SUM(AJ81+AJ82)</f>
        <v>0</v>
      </c>
      <c r="AK84" s="133">
        <f t="shared" si="93"/>
        <v>6417</v>
      </c>
      <c r="AL84" s="133">
        <f t="shared" si="93"/>
        <v>41610</v>
      </c>
      <c r="AM84" s="150">
        <f t="shared" si="93"/>
        <v>63169.199999999983</v>
      </c>
      <c r="AN84" s="58">
        <f t="shared" si="93"/>
        <v>34000</v>
      </c>
      <c r="AO84" s="249">
        <f t="shared" si="93"/>
        <v>305.65000000002328</v>
      </c>
      <c r="AP84" s="213">
        <f t="shared" si="93"/>
        <v>5000</v>
      </c>
    </row>
    <row r="85" spans="1:42" ht="14.25" thickTop="1" thickBot="1" x14ac:dyDescent="0.25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256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</row>
    <row r="86" spans="1:42" ht="13.5" thickBot="1" x14ac:dyDescent="0.25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</row>
    <row r="87" spans="1:42" ht="13.5" thickBot="1" x14ac:dyDescent="0.25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</row>
    <row r="88" spans="1:42" ht="13.5" thickBot="1" x14ac:dyDescent="0.25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</row>
    <row r="89" spans="1:42" ht="13.5" thickBot="1" x14ac:dyDescent="0.25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</row>
    <row r="90" spans="1:42" ht="13.5" thickBot="1" x14ac:dyDescent="0.25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</row>
    <row r="91" spans="1:42" ht="13.5" thickBot="1" x14ac:dyDescent="0.25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</row>
    <row r="92" spans="1:42" ht="13.5" thickBot="1" x14ac:dyDescent="0.25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</row>
    <row r="93" spans="1:42" ht="13.5" thickBot="1" x14ac:dyDescent="0.25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</row>
    <row r="94" spans="1:42" ht="13.5" thickBot="1" x14ac:dyDescent="0.25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</row>
    <row r="95" spans="1:42" ht="13.5" thickBot="1" x14ac:dyDescent="0.25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 t="s">
        <v>83</v>
      </c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</row>
    <row r="96" spans="1:42" ht="13.5" thickBot="1" x14ac:dyDescent="0.25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</row>
    <row r="97" spans="1:38" ht="13.5" thickBot="1" x14ac:dyDescent="0.25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</row>
    <row r="98" spans="1:38" ht="13.5" thickBot="1" x14ac:dyDescent="0.25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</row>
    <row r="99" spans="1:38" ht="13.5" thickBot="1" x14ac:dyDescent="0.25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</row>
    <row r="100" spans="1:38" ht="13.5" thickBot="1" x14ac:dyDescent="0.25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</row>
    <row r="101" spans="1:38" ht="13.5" thickBot="1" x14ac:dyDescent="0.25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</row>
    <row r="102" spans="1:38" ht="13.5" thickBot="1" x14ac:dyDescent="0.25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</row>
    <row r="103" spans="1:38" ht="13.5" thickBot="1" x14ac:dyDescent="0.25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</row>
    <row r="104" spans="1:38" ht="13.5" thickBot="1" x14ac:dyDescent="0.25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</row>
    <row r="105" spans="1:38" ht="13.5" thickBot="1" x14ac:dyDescent="0.25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</row>
    <row r="106" spans="1:38" ht="13.5" thickBot="1" x14ac:dyDescent="0.25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</row>
    <row r="107" spans="1:38" ht="13.5" thickBot="1" x14ac:dyDescent="0.25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</row>
    <row r="108" spans="1:38" ht="13.5" thickBot="1" x14ac:dyDescent="0.25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</row>
    <row r="109" spans="1:38" ht="13.5" thickBot="1" x14ac:dyDescent="0.25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</row>
    <row r="110" spans="1:38" ht="13.5" thickBot="1" x14ac:dyDescent="0.25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</row>
    <row r="111" spans="1:38" ht="13.5" thickBot="1" x14ac:dyDescent="0.25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</row>
    <row r="112" spans="1:38" ht="13.5" thickBot="1" x14ac:dyDescent="0.25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</row>
    <row r="113" spans="1:38" ht="13.5" thickBot="1" x14ac:dyDescent="0.25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</row>
    <row r="114" spans="1:38" ht="13.5" thickBot="1" x14ac:dyDescent="0.25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</row>
    <row r="115" spans="1:38" ht="13.5" thickBot="1" x14ac:dyDescent="0.25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  <c r="AI115" s="135"/>
      <c r="AJ115" s="135"/>
      <c r="AK115" s="135"/>
      <c r="AL115" s="135"/>
    </row>
    <row r="116" spans="1:38" ht="13.5" thickBot="1" x14ac:dyDescent="0.25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35"/>
      <c r="AL116" s="135"/>
    </row>
    <row r="117" spans="1:38" ht="13.5" thickBot="1" x14ac:dyDescent="0.25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5"/>
      <c r="AK117" s="135"/>
      <c r="AL117" s="135"/>
    </row>
    <row r="118" spans="1:38" ht="13.5" thickBot="1" x14ac:dyDescent="0.25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</row>
    <row r="119" spans="1:38" ht="13.5" thickBot="1" x14ac:dyDescent="0.25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</row>
    <row r="120" spans="1:38" ht="13.5" thickBot="1" x14ac:dyDescent="0.25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</row>
    <row r="121" spans="1:38" ht="13.5" thickBot="1" x14ac:dyDescent="0.25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5"/>
      <c r="AJ121" s="135"/>
      <c r="AK121" s="135"/>
      <c r="AL121" s="135"/>
    </row>
    <row r="122" spans="1:38" ht="13.5" thickBot="1" x14ac:dyDescent="0.25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135"/>
      <c r="AJ122" s="135"/>
      <c r="AK122" s="135"/>
      <c r="AL122" s="135"/>
    </row>
    <row r="123" spans="1:38" ht="13.5" thickBot="1" x14ac:dyDescent="0.25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  <c r="AF123" s="135"/>
      <c r="AG123" s="135"/>
      <c r="AH123" s="135"/>
      <c r="AI123" s="135"/>
      <c r="AJ123" s="135"/>
      <c r="AK123" s="135"/>
      <c r="AL123" s="135"/>
    </row>
    <row r="124" spans="1:38" ht="13.5" thickBot="1" x14ac:dyDescent="0.25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35"/>
      <c r="AG124" s="135"/>
      <c r="AH124" s="135"/>
      <c r="AI124" s="135"/>
      <c r="AJ124" s="135"/>
      <c r="AK124" s="135"/>
      <c r="AL124" s="135"/>
    </row>
    <row r="125" spans="1:38" ht="13.5" thickBot="1" x14ac:dyDescent="0.25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</row>
    <row r="126" spans="1:38" ht="13.5" thickBot="1" x14ac:dyDescent="0.25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</row>
    <row r="127" spans="1:38" ht="13.5" thickBot="1" x14ac:dyDescent="0.25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  <c r="AF127" s="135"/>
      <c r="AG127" s="135"/>
      <c r="AH127" s="135"/>
      <c r="AI127" s="135"/>
      <c r="AJ127" s="135"/>
      <c r="AK127" s="135"/>
      <c r="AL127" s="135"/>
    </row>
    <row r="128" spans="1:38" ht="13.5" thickBot="1" x14ac:dyDescent="0.25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135"/>
      <c r="AJ128" s="135"/>
      <c r="AK128" s="135"/>
      <c r="AL128" s="135"/>
    </row>
    <row r="129" spans="1:38" ht="13.5" thickBot="1" x14ac:dyDescent="0.25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  <c r="AF129" s="135"/>
      <c r="AG129" s="135"/>
      <c r="AH129" s="135"/>
      <c r="AI129" s="135"/>
      <c r="AJ129" s="135"/>
      <c r="AK129" s="135"/>
      <c r="AL129" s="135"/>
    </row>
    <row r="130" spans="1:38" ht="13.5" thickBot="1" x14ac:dyDescent="0.25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135"/>
      <c r="AI130" s="135"/>
      <c r="AJ130" s="135"/>
      <c r="AK130" s="135"/>
      <c r="AL130" s="135"/>
    </row>
    <row r="131" spans="1:38" ht="13.5" thickBot="1" x14ac:dyDescent="0.25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  <c r="AF131" s="135"/>
      <c r="AG131" s="135"/>
      <c r="AH131" s="135"/>
      <c r="AI131" s="135"/>
      <c r="AJ131" s="135"/>
      <c r="AK131" s="135"/>
      <c r="AL131" s="135"/>
    </row>
    <row r="132" spans="1:38" ht="13.5" thickBot="1" x14ac:dyDescent="0.25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  <c r="AF132" s="135"/>
      <c r="AG132" s="135"/>
      <c r="AH132" s="135"/>
      <c r="AI132" s="135"/>
      <c r="AJ132" s="135"/>
      <c r="AK132" s="135"/>
      <c r="AL132" s="135"/>
    </row>
    <row r="133" spans="1:38" ht="13.5" thickBot="1" x14ac:dyDescent="0.25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  <c r="AK133" s="135"/>
      <c r="AL133" s="135"/>
    </row>
    <row r="134" spans="1:38" ht="13.5" thickBot="1" x14ac:dyDescent="0.25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  <c r="AF134" s="135"/>
      <c r="AG134" s="135"/>
      <c r="AH134" s="135"/>
      <c r="AI134" s="135"/>
      <c r="AJ134" s="135"/>
      <c r="AK134" s="135"/>
      <c r="AL134" s="135"/>
    </row>
    <row r="135" spans="1:38" ht="13.5" thickBot="1" x14ac:dyDescent="0.25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135"/>
    </row>
    <row r="136" spans="1:38" ht="13.5" thickBot="1" x14ac:dyDescent="0.25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  <c r="AI136" s="135"/>
      <c r="AJ136" s="135"/>
      <c r="AK136" s="135"/>
      <c r="AL136" s="135"/>
    </row>
    <row r="137" spans="1:38" ht="13.5" thickBot="1" x14ac:dyDescent="0.25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</row>
    <row r="138" spans="1:38" ht="13.5" thickBot="1" x14ac:dyDescent="0.25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</row>
    <row r="139" spans="1:38" ht="13.5" thickBot="1" x14ac:dyDescent="0.25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</row>
    <row r="140" spans="1:38" ht="13.5" thickBot="1" x14ac:dyDescent="0.25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</row>
    <row r="141" spans="1:38" ht="13.5" thickBot="1" x14ac:dyDescent="0.25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</row>
    <row r="142" spans="1:38" ht="13.5" thickBot="1" x14ac:dyDescent="0.25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  <c r="AI142" s="135"/>
      <c r="AJ142" s="135"/>
      <c r="AK142" s="135"/>
      <c r="AL142" s="135"/>
    </row>
    <row r="143" spans="1:38" ht="13.5" thickBot="1" x14ac:dyDescent="0.25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35"/>
      <c r="AG143" s="135"/>
      <c r="AH143" s="135"/>
      <c r="AI143" s="135"/>
      <c r="AJ143" s="135"/>
      <c r="AK143" s="135"/>
      <c r="AL143" s="135"/>
    </row>
    <row r="144" spans="1:38" ht="13.5" thickBot="1" x14ac:dyDescent="0.25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  <c r="AI144" s="135"/>
      <c r="AJ144" s="135"/>
      <c r="AK144" s="135"/>
      <c r="AL144" s="135"/>
    </row>
    <row r="145" spans="1:38" ht="13.5" thickBot="1" x14ac:dyDescent="0.25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  <c r="AF145" s="135"/>
      <c r="AG145" s="135"/>
      <c r="AH145" s="135"/>
      <c r="AI145" s="135"/>
      <c r="AJ145" s="135"/>
      <c r="AK145" s="135"/>
      <c r="AL145" s="135"/>
    </row>
    <row r="146" spans="1:38" ht="13.5" thickBot="1" x14ac:dyDescent="0.25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  <c r="AF146" s="135"/>
      <c r="AG146" s="135"/>
      <c r="AH146" s="135"/>
      <c r="AI146" s="135"/>
      <c r="AJ146" s="135"/>
      <c r="AK146" s="135"/>
      <c r="AL146" s="135"/>
    </row>
    <row r="147" spans="1:38" ht="13.5" thickBot="1" x14ac:dyDescent="0.25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  <c r="AK147" s="135"/>
      <c r="AL147" s="135"/>
    </row>
    <row r="148" spans="1:38" ht="13.5" thickBot="1" x14ac:dyDescent="0.25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  <c r="AF148" s="135"/>
      <c r="AG148" s="135"/>
      <c r="AH148" s="135"/>
      <c r="AI148" s="135"/>
      <c r="AJ148" s="135"/>
      <c r="AK148" s="135"/>
      <c r="AL148" s="135"/>
    </row>
    <row r="149" spans="1:38" ht="13.5" thickBot="1" x14ac:dyDescent="0.25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5"/>
      <c r="AI149" s="135"/>
      <c r="AJ149" s="135"/>
      <c r="AK149" s="135"/>
      <c r="AL149" s="135"/>
    </row>
    <row r="150" spans="1:38" ht="13.5" thickBot="1" x14ac:dyDescent="0.25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5"/>
      <c r="AI150" s="135"/>
      <c r="AJ150" s="135"/>
      <c r="AK150" s="135"/>
      <c r="AL150" s="135"/>
    </row>
    <row r="151" spans="1:38" ht="13.5" thickBot="1" x14ac:dyDescent="0.25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  <c r="AF151" s="135"/>
      <c r="AG151" s="135"/>
      <c r="AH151" s="135"/>
      <c r="AI151" s="135"/>
      <c r="AJ151" s="135"/>
      <c r="AK151" s="135"/>
      <c r="AL151" s="135"/>
    </row>
    <row r="152" spans="1:38" ht="13.5" thickBot="1" x14ac:dyDescent="0.25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  <c r="AF152" s="135"/>
      <c r="AG152" s="135"/>
      <c r="AH152" s="135"/>
      <c r="AI152" s="135"/>
      <c r="AJ152" s="135"/>
      <c r="AK152" s="135"/>
      <c r="AL152" s="135"/>
    </row>
    <row r="153" spans="1:38" ht="13.5" thickBot="1" x14ac:dyDescent="0.25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  <c r="AF153" s="135"/>
      <c r="AG153" s="135"/>
      <c r="AH153" s="135"/>
      <c r="AI153" s="135"/>
      <c r="AJ153" s="135"/>
      <c r="AK153" s="135"/>
      <c r="AL153" s="135"/>
    </row>
    <row r="154" spans="1:38" ht="13.5" thickBot="1" x14ac:dyDescent="0.25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I154" s="135"/>
      <c r="AJ154" s="135"/>
      <c r="AK154" s="135"/>
      <c r="AL154" s="135"/>
    </row>
    <row r="155" spans="1:38" ht="13.5" thickBot="1" x14ac:dyDescent="0.25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  <c r="AF155" s="135"/>
      <c r="AG155" s="135"/>
      <c r="AH155" s="135"/>
      <c r="AI155" s="135"/>
      <c r="AJ155" s="135"/>
      <c r="AK155" s="135"/>
      <c r="AL155" s="135"/>
    </row>
    <row r="156" spans="1:38" ht="13.5" thickBot="1" x14ac:dyDescent="0.25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  <c r="AF156" s="135"/>
      <c r="AG156" s="135"/>
      <c r="AH156" s="135"/>
      <c r="AI156" s="135"/>
      <c r="AJ156" s="135"/>
      <c r="AK156" s="135"/>
      <c r="AL156" s="135"/>
    </row>
    <row r="157" spans="1:38" ht="13.5" thickBot="1" x14ac:dyDescent="0.25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  <c r="AF157" s="135"/>
      <c r="AG157" s="135"/>
      <c r="AH157" s="135"/>
      <c r="AI157" s="135"/>
      <c r="AJ157" s="135"/>
      <c r="AK157" s="135"/>
      <c r="AL157" s="135"/>
    </row>
    <row r="158" spans="1:38" ht="13.5" thickBot="1" x14ac:dyDescent="0.25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  <c r="AF158" s="135"/>
      <c r="AG158" s="135"/>
      <c r="AH158" s="135"/>
      <c r="AI158" s="135"/>
      <c r="AJ158" s="135"/>
      <c r="AK158" s="135"/>
      <c r="AL158" s="135"/>
    </row>
    <row r="159" spans="1:38" ht="13.5" thickBot="1" x14ac:dyDescent="0.25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  <c r="AF159" s="135"/>
      <c r="AG159" s="135"/>
      <c r="AH159" s="135"/>
      <c r="AI159" s="135"/>
      <c r="AJ159" s="135"/>
      <c r="AK159" s="135"/>
      <c r="AL159" s="135"/>
    </row>
    <row r="160" spans="1:38" ht="13.5" thickBot="1" x14ac:dyDescent="0.25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  <c r="AF160" s="135"/>
      <c r="AG160" s="135"/>
      <c r="AH160" s="135"/>
      <c r="AI160" s="135"/>
      <c r="AJ160" s="135"/>
      <c r="AK160" s="135"/>
      <c r="AL160" s="135"/>
    </row>
    <row r="161" spans="1:38" ht="13.5" thickBot="1" x14ac:dyDescent="0.25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  <c r="AF161" s="135"/>
      <c r="AG161" s="135"/>
      <c r="AH161" s="135"/>
      <c r="AI161" s="135"/>
      <c r="AJ161" s="135"/>
      <c r="AK161" s="135"/>
      <c r="AL161" s="135"/>
    </row>
    <row r="162" spans="1:38" ht="13.5" thickBot="1" x14ac:dyDescent="0.25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  <c r="AF162" s="135"/>
      <c r="AG162" s="135"/>
      <c r="AH162" s="135"/>
      <c r="AI162" s="135"/>
      <c r="AJ162" s="135"/>
      <c r="AK162" s="135"/>
      <c r="AL162" s="135"/>
    </row>
    <row r="163" spans="1:38" ht="13.5" thickBot="1" x14ac:dyDescent="0.25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5"/>
      <c r="AK163" s="135"/>
      <c r="AL163" s="135"/>
    </row>
    <row r="164" spans="1:38" ht="13.5" thickBot="1" x14ac:dyDescent="0.25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5"/>
      <c r="AI164" s="135"/>
      <c r="AJ164" s="135"/>
      <c r="AK164" s="135"/>
      <c r="AL164" s="135"/>
    </row>
    <row r="165" spans="1:38" ht="13.5" thickBot="1" x14ac:dyDescent="0.25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  <c r="AF165" s="135"/>
      <c r="AG165" s="135"/>
      <c r="AH165" s="135"/>
      <c r="AI165" s="135"/>
      <c r="AJ165" s="135"/>
      <c r="AK165" s="135"/>
      <c r="AL165" s="135"/>
    </row>
    <row r="166" spans="1:38" ht="13.5" thickBot="1" x14ac:dyDescent="0.25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  <c r="AF166" s="135"/>
      <c r="AG166" s="135"/>
      <c r="AH166" s="135"/>
      <c r="AI166" s="135"/>
      <c r="AJ166" s="135"/>
      <c r="AK166" s="135"/>
      <c r="AL166" s="135"/>
    </row>
    <row r="167" spans="1:38" ht="13.5" thickBot="1" x14ac:dyDescent="0.25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  <c r="AF167" s="135"/>
      <c r="AG167" s="135"/>
      <c r="AH167" s="135"/>
      <c r="AI167" s="135"/>
      <c r="AJ167" s="135"/>
      <c r="AK167" s="135"/>
      <c r="AL167" s="135"/>
    </row>
    <row r="168" spans="1:38" ht="13.5" thickBot="1" x14ac:dyDescent="0.25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5"/>
      <c r="AK168" s="135"/>
      <c r="AL168" s="135"/>
    </row>
    <row r="169" spans="1:38" ht="13.5" thickBot="1" x14ac:dyDescent="0.25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  <c r="AF169" s="135"/>
      <c r="AG169" s="135"/>
      <c r="AH169" s="135"/>
      <c r="AI169" s="135"/>
      <c r="AJ169" s="135"/>
      <c r="AK169" s="135"/>
      <c r="AL169" s="135"/>
    </row>
    <row r="170" spans="1:38" ht="13.5" thickBot="1" x14ac:dyDescent="0.25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  <c r="AF170" s="135"/>
      <c r="AG170" s="135"/>
      <c r="AH170" s="135"/>
      <c r="AI170" s="135"/>
      <c r="AJ170" s="135"/>
      <c r="AK170" s="135"/>
      <c r="AL170" s="135"/>
    </row>
    <row r="171" spans="1:38" ht="13.5" thickBot="1" x14ac:dyDescent="0.25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  <c r="AF171" s="135"/>
      <c r="AG171" s="135"/>
      <c r="AH171" s="135"/>
      <c r="AI171" s="135"/>
      <c r="AJ171" s="135"/>
      <c r="AK171" s="135"/>
      <c r="AL171" s="135"/>
    </row>
    <row r="172" spans="1:38" ht="13.5" thickBot="1" x14ac:dyDescent="0.25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  <c r="AF172" s="135"/>
      <c r="AG172" s="135"/>
      <c r="AH172" s="135"/>
      <c r="AI172" s="135"/>
      <c r="AJ172" s="135"/>
      <c r="AK172" s="135"/>
      <c r="AL172" s="135"/>
    </row>
    <row r="173" spans="1:38" ht="13.5" thickBot="1" x14ac:dyDescent="0.25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5"/>
      <c r="AK173" s="135"/>
      <c r="AL173" s="135"/>
    </row>
    <row r="174" spans="1:38" ht="13.5" thickBot="1" x14ac:dyDescent="0.25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  <c r="AF174" s="135"/>
      <c r="AG174" s="135"/>
      <c r="AH174" s="135"/>
      <c r="AI174" s="135"/>
      <c r="AJ174" s="135"/>
      <c r="AK174" s="135"/>
      <c r="AL174" s="135"/>
    </row>
    <row r="175" spans="1:38" ht="13.5" thickBot="1" x14ac:dyDescent="0.25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  <c r="AF175" s="135"/>
      <c r="AG175" s="135"/>
      <c r="AH175" s="135"/>
      <c r="AI175" s="135"/>
      <c r="AJ175" s="135"/>
      <c r="AK175" s="135"/>
      <c r="AL175" s="135"/>
    </row>
    <row r="176" spans="1:38" ht="13.5" thickBot="1" x14ac:dyDescent="0.25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  <c r="AF176" s="135"/>
      <c r="AG176" s="135"/>
      <c r="AH176" s="135"/>
      <c r="AI176" s="135"/>
      <c r="AJ176" s="135"/>
      <c r="AK176" s="135"/>
      <c r="AL176" s="135"/>
    </row>
    <row r="177" spans="1:38" ht="13.5" thickBot="1" x14ac:dyDescent="0.25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  <c r="AF177" s="135"/>
      <c r="AG177" s="135"/>
      <c r="AH177" s="135"/>
      <c r="AI177" s="135"/>
      <c r="AJ177" s="135"/>
      <c r="AK177" s="135"/>
      <c r="AL177" s="135"/>
    </row>
    <row r="178" spans="1:38" ht="13.5" thickBot="1" x14ac:dyDescent="0.25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  <c r="AF178" s="135"/>
      <c r="AG178" s="135"/>
      <c r="AH178" s="135"/>
      <c r="AI178" s="135"/>
      <c r="AJ178" s="135"/>
      <c r="AK178" s="135"/>
      <c r="AL178" s="135"/>
    </row>
    <row r="179" spans="1:38" ht="13.5" thickBot="1" x14ac:dyDescent="0.25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5"/>
      <c r="AF179" s="135"/>
      <c r="AG179" s="135"/>
      <c r="AH179" s="135"/>
      <c r="AI179" s="135"/>
      <c r="AJ179" s="135"/>
      <c r="AK179" s="135"/>
      <c r="AL179" s="135"/>
    </row>
    <row r="180" spans="1:38" ht="13.5" thickBot="1" x14ac:dyDescent="0.25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  <c r="AF180" s="135"/>
      <c r="AG180" s="135"/>
      <c r="AH180" s="135"/>
      <c r="AI180" s="135"/>
      <c r="AJ180" s="135"/>
      <c r="AK180" s="135"/>
      <c r="AL180" s="135"/>
    </row>
    <row r="181" spans="1:38" ht="13.5" thickBot="1" x14ac:dyDescent="0.25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  <c r="AF181" s="135"/>
      <c r="AG181" s="135"/>
      <c r="AH181" s="135"/>
      <c r="AI181" s="135"/>
      <c r="AJ181" s="135"/>
      <c r="AK181" s="135"/>
      <c r="AL181" s="135"/>
    </row>
    <row r="182" spans="1:38" ht="13.5" thickBot="1" x14ac:dyDescent="0.25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  <c r="AF182" s="135"/>
      <c r="AG182" s="135"/>
      <c r="AH182" s="135"/>
      <c r="AI182" s="135"/>
      <c r="AJ182" s="135"/>
      <c r="AK182" s="135"/>
      <c r="AL182" s="135"/>
    </row>
    <row r="183" spans="1:38" ht="13.5" thickBot="1" x14ac:dyDescent="0.25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  <c r="AF183" s="135"/>
      <c r="AG183" s="135"/>
      <c r="AH183" s="135"/>
      <c r="AI183" s="135"/>
      <c r="AJ183" s="135"/>
      <c r="AK183" s="135"/>
      <c r="AL183" s="135"/>
    </row>
    <row r="184" spans="1:38" ht="13.5" thickBot="1" x14ac:dyDescent="0.25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  <c r="AF184" s="135"/>
      <c r="AG184" s="135"/>
      <c r="AH184" s="135"/>
      <c r="AI184" s="135"/>
      <c r="AJ184" s="135"/>
      <c r="AK184" s="135"/>
      <c r="AL184" s="135"/>
    </row>
    <row r="185" spans="1:38" ht="13.5" thickBot="1" x14ac:dyDescent="0.25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  <c r="AI185" s="135"/>
      <c r="AJ185" s="135"/>
      <c r="AK185" s="135"/>
      <c r="AL185" s="135"/>
    </row>
    <row r="186" spans="1:38" ht="13.5" thickBot="1" x14ac:dyDescent="0.25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5"/>
      <c r="AI186" s="135"/>
      <c r="AJ186" s="135"/>
      <c r="AK186" s="135"/>
      <c r="AL186" s="135"/>
    </row>
    <row r="187" spans="1:38" ht="13.5" thickBot="1" x14ac:dyDescent="0.25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  <c r="AF187" s="135"/>
      <c r="AG187" s="135"/>
      <c r="AH187" s="135"/>
      <c r="AI187" s="135"/>
      <c r="AJ187" s="135"/>
      <c r="AK187" s="135"/>
      <c r="AL187" s="135"/>
    </row>
    <row r="188" spans="1:38" ht="13.5" thickBot="1" x14ac:dyDescent="0.25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5"/>
      <c r="AF188" s="135"/>
      <c r="AG188" s="135"/>
      <c r="AH188" s="135"/>
      <c r="AI188" s="135"/>
      <c r="AJ188" s="135"/>
      <c r="AK188" s="135"/>
      <c r="AL188" s="135"/>
    </row>
    <row r="189" spans="1:38" ht="13.5" thickBot="1" x14ac:dyDescent="0.25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  <c r="AF189" s="135"/>
      <c r="AG189" s="135"/>
      <c r="AH189" s="135"/>
      <c r="AI189" s="135"/>
      <c r="AJ189" s="135"/>
      <c r="AK189" s="135"/>
      <c r="AL189" s="135"/>
    </row>
    <row r="190" spans="1:38" ht="13.5" thickBot="1" x14ac:dyDescent="0.25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  <c r="AF190" s="135"/>
      <c r="AG190" s="135"/>
      <c r="AH190" s="135"/>
      <c r="AI190" s="135"/>
      <c r="AJ190" s="135"/>
      <c r="AK190" s="135"/>
      <c r="AL190" s="135"/>
    </row>
    <row r="191" spans="1:38" ht="13.5" thickBot="1" x14ac:dyDescent="0.25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  <c r="AF191" s="135"/>
      <c r="AG191" s="135"/>
      <c r="AH191" s="135"/>
      <c r="AI191" s="135"/>
      <c r="AJ191" s="135"/>
      <c r="AK191" s="135"/>
      <c r="AL191" s="135"/>
    </row>
    <row r="192" spans="1:38" ht="13.5" thickBot="1" x14ac:dyDescent="0.25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  <c r="AF192" s="135"/>
      <c r="AG192" s="135"/>
      <c r="AH192" s="135"/>
      <c r="AI192" s="135"/>
      <c r="AJ192" s="135"/>
      <c r="AK192" s="135"/>
      <c r="AL192" s="135"/>
    </row>
    <row r="193" spans="1:38" ht="13.5" thickBot="1" x14ac:dyDescent="0.25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  <c r="AF193" s="135"/>
      <c r="AG193" s="135"/>
      <c r="AH193" s="135"/>
      <c r="AI193" s="135"/>
      <c r="AJ193" s="135"/>
      <c r="AK193" s="135"/>
      <c r="AL193" s="135"/>
    </row>
    <row r="194" spans="1:38" ht="13.5" thickBot="1" x14ac:dyDescent="0.25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5"/>
      <c r="AE194" s="135"/>
      <c r="AF194" s="135"/>
      <c r="AG194" s="135"/>
      <c r="AH194" s="135"/>
      <c r="AI194" s="135"/>
      <c r="AJ194" s="135"/>
      <c r="AK194" s="135"/>
      <c r="AL194" s="135"/>
    </row>
    <row r="195" spans="1:38" ht="13.5" thickBot="1" x14ac:dyDescent="0.25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  <c r="AF195" s="135"/>
      <c r="AG195" s="135"/>
      <c r="AH195" s="135"/>
      <c r="AI195" s="135"/>
      <c r="AJ195" s="135"/>
      <c r="AK195" s="135"/>
      <c r="AL195" s="135"/>
    </row>
    <row r="196" spans="1:38" ht="13.5" thickBot="1" x14ac:dyDescent="0.25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  <c r="AF196" s="135"/>
      <c r="AG196" s="135"/>
      <c r="AH196" s="135"/>
      <c r="AI196" s="135"/>
      <c r="AJ196" s="135"/>
      <c r="AK196" s="135"/>
      <c r="AL196" s="135"/>
    </row>
    <row r="197" spans="1:38" ht="13.5" thickBot="1" x14ac:dyDescent="0.25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5"/>
      <c r="AC197" s="135"/>
      <c r="AD197" s="135"/>
      <c r="AE197" s="135"/>
      <c r="AF197" s="135"/>
      <c r="AG197" s="135"/>
      <c r="AH197" s="135"/>
      <c r="AI197" s="135"/>
      <c r="AJ197" s="135"/>
      <c r="AK197" s="135"/>
      <c r="AL197" s="135"/>
    </row>
    <row r="198" spans="1:38" ht="13.5" thickBot="1" x14ac:dyDescent="0.25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  <c r="AF198" s="135"/>
      <c r="AG198" s="135"/>
      <c r="AH198" s="135"/>
      <c r="AI198" s="135"/>
      <c r="AJ198" s="135"/>
      <c r="AK198" s="135"/>
      <c r="AL198" s="135"/>
    </row>
    <row r="199" spans="1:38" ht="13.5" thickBot="1" x14ac:dyDescent="0.25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  <c r="AF199" s="135"/>
      <c r="AG199" s="135"/>
      <c r="AH199" s="135"/>
      <c r="AI199" s="135"/>
      <c r="AJ199" s="135"/>
      <c r="AK199" s="135"/>
      <c r="AL199" s="135"/>
    </row>
    <row r="200" spans="1:38" ht="13.5" thickBot="1" x14ac:dyDescent="0.25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  <c r="AF200" s="135"/>
      <c r="AG200" s="135"/>
      <c r="AH200" s="135"/>
      <c r="AI200" s="135"/>
      <c r="AJ200" s="135"/>
      <c r="AK200" s="135"/>
      <c r="AL200" s="135"/>
    </row>
    <row r="201" spans="1:38" ht="13.5" thickBot="1" x14ac:dyDescent="0.25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  <c r="AF201" s="135"/>
      <c r="AG201" s="135"/>
      <c r="AH201" s="135"/>
      <c r="AI201" s="135"/>
      <c r="AJ201" s="135"/>
      <c r="AK201" s="135"/>
      <c r="AL201" s="135"/>
    </row>
    <row r="202" spans="1:38" ht="13.5" thickBot="1" x14ac:dyDescent="0.25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  <c r="AF202" s="135"/>
      <c r="AG202" s="135"/>
      <c r="AH202" s="135"/>
      <c r="AI202" s="135"/>
      <c r="AJ202" s="135"/>
      <c r="AK202" s="135"/>
      <c r="AL202" s="135"/>
    </row>
    <row r="203" spans="1:38" ht="13.5" thickBot="1" x14ac:dyDescent="0.25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  <c r="AF203" s="135"/>
      <c r="AG203" s="135"/>
      <c r="AH203" s="135"/>
      <c r="AI203" s="135"/>
      <c r="AJ203" s="135"/>
      <c r="AK203" s="135"/>
      <c r="AL203" s="135"/>
    </row>
    <row r="204" spans="1:38" ht="13.5" thickBot="1" x14ac:dyDescent="0.25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  <c r="AF204" s="135"/>
      <c r="AG204" s="135"/>
      <c r="AH204" s="135"/>
      <c r="AI204" s="135"/>
      <c r="AJ204" s="135"/>
      <c r="AK204" s="135"/>
      <c r="AL204" s="135"/>
    </row>
    <row r="205" spans="1:38" ht="13.5" thickBot="1" x14ac:dyDescent="0.25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  <c r="AF205" s="135"/>
      <c r="AG205" s="135"/>
      <c r="AH205" s="135"/>
      <c r="AI205" s="135"/>
      <c r="AJ205" s="135"/>
      <c r="AK205" s="135"/>
      <c r="AL205" s="135"/>
    </row>
    <row r="206" spans="1:38" ht="13.5" thickBot="1" x14ac:dyDescent="0.25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  <c r="AF206" s="135"/>
      <c r="AG206" s="135"/>
      <c r="AH206" s="135"/>
      <c r="AI206" s="135"/>
      <c r="AJ206" s="135"/>
      <c r="AK206" s="135"/>
      <c r="AL206" s="135"/>
    </row>
    <row r="207" spans="1:38" ht="13.5" thickBot="1" x14ac:dyDescent="0.25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  <c r="AF207" s="135"/>
      <c r="AG207" s="135"/>
      <c r="AH207" s="135"/>
      <c r="AI207" s="135"/>
      <c r="AJ207" s="135"/>
      <c r="AK207" s="135"/>
      <c r="AL207" s="135"/>
    </row>
    <row r="208" spans="1:38" ht="13.5" thickBot="1" x14ac:dyDescent="0.25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  <c r="AB208" s="135"/>
      <c r="AC208" s="135"/>
      <c r="AD208" s="135"/>
      <c r="AE208" s="135"/>
      <c r="AF208" s="135"/>
      <c r="AG208" s="135"/>
      <c r="AH208" s="135"/>
      <c r="AI208" s="135"/>
      <c r="AJ208" s="135"/>
      <c r="AK208" s="135"/>
      <c r="AL208" s="135"/>
    </row>
    <row r="209" spans="1:38" ht="13.5" thickBot="1" x14ac:dyDescent="0.25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  <c r="AF209" s="135"/>
      <c r="AG209" s="135"/>
      <c r="AH209" s="135"/>
      <c r="AI209" s="135"/>
      <c r="AJ209" s="135"/>
      <c r="AK209" s="135"/>
      <c r="AL209" s="135"/>
    </row>
    <row r="210" spans="1:38" ht="13.5" thickBot="1" x14ac:dyDescent="0.25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5"/>
      <c r="AE210" s="135"/>
      <c r="AF210" s="135"/>
      <c r="AG210" s="135"/>
      <c r="AH210" s="135"/>
      <c r="AI210" s="135"/>
      <c r="AJ210" s="135"/>
      <c r="AK210" s="135"/>
      <c r="AL210" s="135"/>
    </row>
    <row r="211" spans="1:38" ht="13.5" thickBot="1" x14ac:dyDescent="0.25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5"/>
      <c r="AE211" s="135"/>
      <c r="AF211" s="135"/>
      <c r="AG211" s="135"/>
      <c r="AH211" s="135"/>
      <c r="AI211" s="135"/>
      <c r="AJ211" s="135"/>
      <c r="AK211" s="135"/>
      <c r="AL211" s="135"/>
    </row>
    <row r="212" spans="1:38" ht="13.5" thickBot="1" x14ac:dyDescent="0.25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  <c r="AF212" s="135"/>
      <c r="AG212" s="135"/>
      <c r="AH212" s="135"/>
      <c r="AI212" s="135"/>
      <c r="AJ212" s="135"/>
      <c r="AK212" s="135"/>
      <c r="AL212" s="135"/>
    </row>
    <row r="213" spans="1:38" ht="13.5" thickBot="1" x14ac:dyDescent="0.25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  <c r="AF213" s="135"/>
      <c r="AG213" s="135"/>
      <c r="AH213" s="135"/>
      <c r="AI213" s="135"/>
      <c r="AJ213" s="135"/>
      <c r="AK213" s="135"/>
      <c r="AL213" s="135"/>
    </row>
    <row r="214" spans="1:38" ht="13.5" thickBot="1" x14ac:dyDescent="0.25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  <c r="AF214" s="135"/>
      <c r="AG214" s="135"/>
      <c r="AH214" s="135"/>
      <c r="AI214" s="135"/>
      <c r="AJ214" s="135"/>
      <c r="AK214" s="135"/>
      <c r="AL214" s="135"/>
    </row>
    <row r="215" spans="1:38" ht="13.5" thickBot="1" x14ac:dyDescent="0.25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  <c r="AI215" s="135"/>
      <c r="AJ215" s="135"/>
      <c r="AK215" s="135"/>
      <c r="AL215" s="135"/>
    </row>
    <row r="216" spans="1:38" ht="13.5" thickBot="1" x14ac:dyDescent="0.25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  <c r="AF216" s="135"/>
      <c r="AG216" s="135"/>
      <c r="AH216" s="135"/>
      <c r="AI216" s="135"/>
      <c r="AJ216" s="135"/>
      <c r="AK216" s="135"/>
      <c r="AL216" s="135"/>
    </row>
    <row r="217" spans="1:38" ht="13.5" thickBot="1" x14ac:dyDescent="0.25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  <c r="AF217" s="135"/>
      <c r="AG217" s="135"/>
      <c r="AH217" s="135"/>
      <c r="AI217" s="135"/>
      <c r="AJ217" s="135"/>
      <c r="AK217" s="135"/>
      <c r="AL217" s="135"/>
    </row>
    <row r="218" spans="1:38" ht="13.5" thickBot="1" x14ac:dyDescent="0.25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  <c r="AF218" s="135"/>
      <c r="AG218" s="135"/>
      <c r="AH218" s="135"/>
      <c r="AI218" s="135"/>
      <c r="AJ218" s="135"/>
      <c r="AK218" s="135"/>
      <c r="AL218" s="135"/>
    </row>
    <row r="219" spans="1:38" ht="13.5" thickBot="1" x14ac:dyDescent="0.25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  <c r="AF219" s="135"/>
      <c r="AG219" s="135"/>
      <c r="AH219" s="135"/>
      <c r="AI219" s="135"/>
      <c r="AJ219" s="135"/>
      <c r="AK219" s="135"/>
      <c r="AL219" s="135"/>
    </row>
    <row r="220" spans="1:38" ht="13.5" thickBot="1" x14ac:dyDescent="0.25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  <c r="AF220" s="135"/>
      <c r="AG220" s="135"/>
      <c r="AH220" s="135"/>
      <c r="AI220" s="135"/>
      <c r="AJ220" s="135"/>
      <c r="AK220" s="135"/>
      <c r="AL220" s="135"/>
    </row>
    <row r="221" spans="1:38" ht="13.5" thickBot="1" x14ac:dyDescent="0.25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  <c r="AF221" s="135"/>
      <c r="AG221" s="135"/>
      <c r="AH221" s="135"/>
      <c r="AI221" s="135"/>
      <c r="AJ221" s="135"/>
      <c r="AK221" s="135"/>
      <c r="AL221" s="135"/>
    </row>
    <row r="222" spans="1:38" ht="13.5" thickBot="1" x14ac:dyDescent="0.25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  <c r="AF222" s="135"/>
      <c r="AG222" s="135"/>
      <c r="AH222" s="135"/>
      <c r="AI222" s="135"/>
      <c r="AJ222" s="135"/>
      <c r="AK222" s="135"/>
      <c r="AL222" s="135"/>
    </row>
    <row r="223" spans="1:38" ht="13.5" thickBot="1" x14ac:dyDescent="0.25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  <c r="AF223" s="135"/>
      <c r="AG223" s="135"/>
      <c r="AH223" s="135"/>
      <c r="AI223" s="135"/>
      <c r="AJ223" s="135"/>
      <c r="AK223" s="135"/>
      <c r="AL223" s="135"/>
    </row>
    <row r="224" spans="1:38" ht="13.5" thickBot="1" x14ac:dyDescent="0.25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  <c r="AF224" s="135"/>
      <c r="AG224" s="135"/>
      <c r="AH224" s="135"/>
      <c r="AI224" s="135"/>
      <c r="AJ224" s="135"/>
      <c r="AK224" s="135"/>
      <c r="AL224" s="135"/>
    </row>
    <row r="225" spans="1:38" ht="13.5" thickBot="1" x14ac:dyDescent="0.25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  <c r="AF225" s="135"/>
      <c r="AG225" s="135"/>
      <c r="AH225" s="135"/>
      <c r="AI225" s="135"/>
      <c r="AJ225" s="135"/>
      <c r="AK225" s="135"/>
      <c r="AL225" s="135"/>
    </row>
    <row r="226" spans="1:38" ht="13.5" thickBot="1" x14ac:dyDescent="0.25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  <c r="AF226" s="135"/>
      <c r="AG226" s="135"/>
      <c r="AH226" s="135"/>
      <c r="AI226" s="135"/>
      <c r="AJ226" s="135"/>
      <c r="AK226" s="135"/>
      <c r="AL226" s="135"/>
    </row>
    <row r="227" spans="1:38" ht="13.5" thickBot="1" x14ac:dyDescent="0.25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  <c r="AF227" s="135"/>
      <c r="AG227" s="135"/>
      <c r="AH227" s="135"/>
      <c r="AI227" s="135"/>
      <c r="AJ227" s="135"/>
      <c r="AK227" s="135"/>
      <c r="AL227" s="135"/>
    </row>
    <row r="228" spans="1:38" ht="13.5" thickBot="1" x14ac:dyDescent="0.25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  <c r="AF228" s="135"/>
      <c r="AG228" s="135"/>
      <c r="AH228" s="135"/>
      <c r="AI228" s="135"/>
      <c r="AJ228" s="135"/>
      <c r="AK228" s="135"/>
      <c r="AL228" s="135"/>
    </row>
    <row r="229" spans="1:38" ht="13.5" thickBo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  <c r="AF229" s="135"/>
      <c r="AG229" s="135"/>
      <c r="AH229" s="135"/>
      <c r="AI229" s="135"/>
      <c r="AJ229" s="135"/>
      <c r="AK229" s="135"/>
      <c r="AL229" s="135"/>
    </row>
    <row r="230" spans="1:38" ht="13.5" thickBot="1" x14ac:dyDescent="0.25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  <c r="AF230" s="135"/>
      <c r="AG230" s="135"/>
      <c r="AH230" s="135"/>
      <c r="AI230" s="135"/>
      <c r="AJ230" s="135"/>
      <c r="AK230" s="135"/>
      <c r="AL230" s="135"/>
    </row>
    <row r="231" spans="1:38" ht="13.5" thickBot="1" x14ac:dyDescent="0.25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  <c r="AF231" s="135"/>
      <c r="AG231" s="135"/>
      <c r="AH231" s="135"/>
      <c r="AI231" s="135"/>
      <c r="AJ231" s="135"/>
      <c r="AK231" s="135"/>
      <c r="AL231" s="135"/>
    </row>
    <row r="232" spans="1:38" ht="13.5" thickBot="1" x14ac:dyDescent="0.25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  <c r="AF232" s="135"/>
      <c r="AG232" s="135"/>
      <c r="AH232" s="135"/>
      <c r="AI232" s="135"/>
      <c r="AJ232" s="135"/>
      <c r="AK232" s="135"/>
      <c r="AL232" s="135"/>
    </row>
    <row r="233" spans="1:38" ht="13.5" thickBot="1" x14ac:dyDescent="0.25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  <c r="AF233" s="135"/>
      <c r="AG233" s="135"/>
      <c r="AH233" s="135"/>
      <c r="AI233" s="135"/>
      <c r="AJ233" s="135"/>
      <c r="AK233" s="135"/>
      <c r="AL233" s="135"/>
    </row>
    <row r="234" spans="1:38" ht="13.5" thickBot="1" x14ac:dyDescent="0.25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  <c r="AF234" s="135"/>
      <c r="AG234" s="135"/>
      <c r="AH234" s="135"/>
      <c r="AI234" s="135"/>
      <c r="AJ234" s="135"/>
      <c r="AK234" s="135"/>
      <c r="AL234" s="135"/>
    </row>
    <row r="235" spans="1:38" ht="13.5" thickBot="1" x14ac:dyDescent="0.25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  <c r="AF235" s="135"/>
      <c r="AG235" s="135"/>
      <c r="AH235" s="135"/>
      <c r="AI235" s="135"/>
      <c r="AJ235" s="135"/>
      <c r="AK235" s="135"/>
      <c r="AL235" s="135"/>
    </row>
    <row r="236" spans="1:38" ht="13.5" thickBot="1" x14ac:dyDescent="0.25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5"/>
      <c r="AF236" s="135"/>
      <c r="AG236" s="135"/>
      <c r="AH236" s="135"/>
      <c r="AI236" s="135"/>
      <c r="AJ236" s="135"/>
      <c r="AK236" s="135"/>
      <c r="AL236" s="135"/>
    </row>
    <row r="237" spans="1:38" ht="13.5" thickBot="1" x14ac:dyDescent="0.25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  <c r="AF237" s="135"/>
      <c r="AG237" s="135"/>
      <c r="AH237" s="135"/>
      <c r="AI237" s="135"/>
      <c r="AJ237" s="135"/>
      <c r="AK237" s="135"/>
      <c r="AL237" s="135"/>
    </row>
    <row r="238" spans="1:38" ht="13.5" thickBot="1" x14ac:dyDescent="0.25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5"/>
      <c r="AF238" s="135"/>
      <c r="AG238" s="135"/>
      <c r="AH238" s="135"/>
      <c r="AI238" s="135"/>
      <c r="AJ238" s="135"/>
      <c r="AK238" s="135"/>
      <c r="AL238" s="135"/>
    </row>
    <row r="239" spans="1:38" ht="13.5" thickBot="1" x14ac:dyDescent="0.25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  <c r="AD239" s="135"/>
      <c r="AE239" s="135"/>
      <c r="AF239" s="135"/>
      <c r="AG239" s="135"/>
      <c r="AH239" s="135"/>
      <c r="AI239" s="135"/>
      <c r="AJ239" s="135"/>
      <c r="AK239" s="135"/>
      <c r="AL239" s="135"/>
    </row>
    <row r="240" spans="1:38" ht="13.5" thickBot="1" x14ac:dyDescent="0.25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135"/>
      <c r="AC240" s="135"/>
      <c r="AD240" s="135"/>
      <c r="AE240" s="135"/>
      <c r="AF240" s="135"/>
      <c r="AG240" s="135"/>
      <c r="AH240" s="135"/>
      <c r="AI240" s="135"/>
      <c r="AJ240" s="135"/>
      <c r="AK240" s="135"/>
      <c r="AL240" s="135"/>
    </row>
    <row r="241" spans="1:38" ht="13.5" thickBot="1" x14ac:dyDescent="0.25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  <c r="AB241" s="135"/>
      <c r="AC241" s="135"/>
      <c r="AD241" s="135"/>
      <c r="AE241" s="135"/>
      <c r="AF241" s="135"/>
      <c r="AG241" s="135"/>
      <c r="AH241" s="135"/>
      <c r="AI241" s="135"/>
      <c r="AJ241" s="135"/>
      <c r="AK241" s="135"/>
      <c r="AL241" s="135"/>
    </row>
    <row r="242" spans="1:38" ht="13.5" thickBot="1" x14ac:dyDescent="0.25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  <c r="AA242" s="135"/>
      <c r="AB242" s="135"/>
      <c r="AC242" s="135"/>
      <c r="AD242" s="135"/>
      <c r="AE242" s="135"/>
      <c r="AF242" s="135"/>
      <c r="AG242" s="135"/>
      <c r="AH242" s="135"/>
      <c r="AI242" s="135"/>
      <c r="AJ242" s="135"/>
      <c r="AK242" s="135"/>
      <c r="AL242" s="135"/>
    </row>
    <row r="243" spans="1:38" ht="13.5" thickBot="1" x14ac:dyDescent="0.25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  <c r="AC243" s="135"/>
      <c r="AD243" s="135"/>
      <c r="AE243" s="135"/>
      <c r="AF243" s="135"/>
      <c r="AG243" s="135"/>
      <c r="AH243" s="135"/>
      <c r="AI243" s="135"/>
      <c r="AJ243" s="135"/>
      <c r="AK243" s="135"/>
      <c r="AL243" s="135"/>
    </row>
    <row r="244" spans="1:38" ht="13.5" thickBot="1" x14ac:dyDescent="0.25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  <c r="AA244" s="135"/>
      <c r="AB244" s="135"/>
      <c r="AC244" s="135"/>
      <c r="AD244" s="135"/>
      <c r="AE244" s="135"/>
      <c r="AF244" s="135"/>
      <c r="AG244" s="135"/>
      <c r="AH244" s="135"/>
      <c r="AI244" s="135"/>
      <c r="AJ244" s="135"/>
      <c r="AK244" s="135"/>
      <c r="AL244" s="135"/>
    </row>
    <row r="245" spans="1:38" ht="13.5" thickBot="1" x14ac:dyDescent="0.25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  <c r="AA245" s="135"/>
      <c r="AB245" s="135"/>
      <c r="AC245" s="135"/>
      <c r="AD245" s="135"/>
      <c r="AE245" s="135"/>
      <c r="AF245" s="135"/>
      <c r="AG245" s="135"/>
      <c r="AH245" s="135"/>
      <c r="AI245" s="135"/>
      <c r="AJ245" s="135"/>
      <c r="AK245" s="135"/>
      <c r="AL245" s="135"/>
    </row>
    <row r="246" spans="1:38" ht="13.5" thickBot="1" x14ac:dyDescent="0.25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  <c r="AA246" s="135"/>
      <c r="AB246" s="135"/>
      <c r="AC246" s="135"/>
      <c r="AD246" s="135"/>
      <c r="AE246" s="135"/>
      <c r="AF246" s="135"/>
      <c r="AG246" s="135"/>
      <c r="AH246" s="135"/>
      <c r="AI246" s="135"/>
      <c r="AJ246" s="135"/>
      <c r="AK246" s="135"/>
      <c r="AL246" s="135"/>
    </row>
    <row r="247" spans="1:38" ht="13.5" thickBot="1" x14ac:dyDescent="0.25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  <c r="AB247" s="135"/>
      <c r="AC247" s="135"/>
      <c r="AD247" s="135"/>
      <c r="AE247" s="135"/>
      <c r="AF247" s="135"/>
      <c r="AG247" s="135"/>
      <c r="AH247" s="135"/>
      <c r="AI247" s="135"/>
      <c r="AJ247" s="135"/>
      <c r="AK247" s="135"/>
      <c r="AL247" s="135"/>
    </row>
    <row r="248" spans="1:38" ht="13.5" thickBot="1" x14ac:dyDescent="0.25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  <c r="AA248" s="135"/>
      <c r="AB248" s="135"/>
      <c r="AC248" s="135"/>
      <c r="AD248" s="135"/>
      <c r="AE248" s="135"/>
      <c r="AF248" s="135"/>
      <c r="AG248" s="135"/>
      <c r="AH248" s="135"/>
      <c r="AI248" s="135"/>
      <c r="AJ248" s="135"/>
      <c r="AK248" s="135"/>
      <c r="AL248" s="135"/>
    </row>
    <row r="249" spans="1:38" ht="13.5" thickBot="1" x14ac:dyDescent="0.25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  <c r="AA249" s="135"/>
      <c r="AB249" s="135"/>
      <c r="AC249" s="135"/>
      <c r="AD249" s="135"/>
      <c r="AE249" s="135"/>
      <c r="AF249" s="135"/>
      <c r="AG249" s="135"/>
      <c r="AH249" s="135"/>
      <c r="AI249" s="135"/>
      <c r="AJ249" s="135"/>
      <c r="AK249" s="135"/>
      <c r="AL249" s="135"/>
    </row>
    <row r="250" spans="1:38" ht="13.5" thickBot="1" x14ac:dyDescent="0.25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  <c r="AA250" s="135"/>
      <c r="AB250" s="135"/>
      <c r="AC250" s="135"/>
      <c r="AD250" s="135"/>
      <c r="AE250" s="135"/>
      <c r="AF250" s="135"/>
      <c r="AG250" s="135"/>
      <c r="AH250" s="135"/>
      <c r="AI250" s="135"/>
      <c r="AJ250" s="135"/>
      <c r="AK250" s="135"/>
      <c r="AL250" s="135"/>
    </row>
    <row r="251" spans="1:38" ht="13.5" thickBot="1" x14ac:dyDescent="0.25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  <c r="AA251" s="135"/>
      <c r="AB251" s="135"/>
      <c r="AC251" s="135"/>
      <c r="AD251" s="135"/>
      <c r="AE251" s="135"/>
      <c r="AF251" s="135"/>
      <c r="AG251" s="135"/>
      <c r="AH251" s="135"/>
      <c r="AI251" s="135"/>
      <c r="AJ251" s="135"/>
      <c r="AK251" s="135"/>
      <c r="AL251" s="135"/>
    </row>
    <row r="252" spans="1:38" ht="13.5" thickBot="1" x14ac:dyDescent="0.25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  <c r="AA252" s="135"/>
      <c r="AB252" s="135"/>
      <c r="AC252" s="135"/>
      <c r="AD252" s="135"/>
      <c r="AE252" s="135"/>
      <c r="AF252" s="135"/>
      <c r="AG252" s="135"/>
      <c r="AH252" s="135"/>
      <c r="AI252" s="135"/>
      <c r="AJ252" s="135"/>
      <c r="AK252" s="135"/>
      <c r="AL252" s="135"/>
    </row>
    <row r="253" spans="1:38" ht="13.5" thickBot="1" x14ac:dyDescent="0.25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  <c r="AA253" s="135"/>
      <c r="AB253" s="135"/>
      <c r="AC253" s="135"/>
      <c r="AD253" s="135"/>
      <c r="AE253" s="135"/>
      <c r="AF253" s="135"/>
      <c r="AG253" s="135"/>
      <c r="AH253" s="135"/>
      <c r="AI253" s="135"/>
      <c r="AJ253" s="135"/>
      <c r="AK253" s="135"/>
      <c r="AL253" s="135"/>
    </row>
    <row r="254" spans="1:38" ht="13.5" thickBot="1" x14ac:dyDescent="0.25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  <c r="AA254" s="135"/>
      <c r="AB254" s="135"/>
      <c r="AC254" s="135"/>
      <c r="AD254" s="135"/>
      <c r="AE254" s="135"/>
      <c r="AF254" s="135"/>
      <c r="AG254" s="135"/>
      <c r="AH254" s="135"/>
      <c r="AI254" s="135"/>
      <c r="AJ254" s="135"/>
      <c r="AK254" s="135"/>
      <c r="AL254" s="135"/>
    </row>
    <row r="255" spans="1:38" ht="13.5" thickBot="1" x14ac:dyDescent="0.25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  <c r="AA255" s="135"/>
      <c r="AB255" s="135"/>
      <c r="AC255" s="135"/>
      <c r="AD255" s="135"/>
      <c r="AE255" s="135"/>
      <c r="AF255" s="135"/>
      <c r="AG255" s="135"/>
      <c r="AH255" s="135"/>
      <c r="AI255" s="135"/>
      <c r="AJ255" s="135"/>
      <c r="AK255" s="135"/>
      <c r="AL255" s="135"/>
    </row>
    <row r="256" spans="1:38" ht="13.5" thickBot="1" x14ac:dyDescent="0.25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  <c r="AA256" s="135"/>
      <c r="AB256" s="135"/>
      <c r="AC256" s="135"/>
      <c r="AD256" s="135"/>
      <c r="AE256" s="135"/>
      <c r="AF256" s="135"/>
      <c r="AG256" s="135"/>
      <c r="AH256" s="135"/>
      <c r="AI256" s="135"/>
      <c r="AJ256" s="135"/>
      <c r="AK256" s="135"/>
      <c r="AL256" s="135"/>
    </row>
    <row r="257" spans="1:38" ht="13.5" thickBot="1" x14ac:dyDescent="0.25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  <c r="AA257" s="135"/>
      <c r="AB257" s="135"/>
      <c r="AC257" s="135"/>
      <c r="AD257" s="135"/>
      <c r="AE257" s="135"/>
      <c r="AF257" s="135"/>
      <c r="AG257" s="135"/>
      <c r="AH257" s="135"/>
      <c r="AI257" s="135"/>
      <c r="AJ257" s="135"/>
      <c r="AK257" s="135"/>
      <c r="AL257" s="135"/>
    </row>
    <row r="258" spans="1:38" ht="13.5" thickBot="1" x14ac:dyDescent="0.25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  <c r="AA258" s="135"/>
      <c r="AB258" s="135"/>
      <c r="AC258" s="135"/>
      <c r="AD258" s="135"/>
      <c r="AE258" s="135"/>
      <c r="AF258" s="135"/>
      <c r="AG258" s="135"/>
      <c r="AH258" s="135"/>
      <c r="AI258" s="135"/>
      <c r="AJ258" s="135"/>
      <c r="AK258" s="135"/>
      <c r="AL258" s="135"/>
    </row>
    <row r="259" spans="1:38" ht="13.5" thickBot="1" x14ac:dyDescent="0.25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  <c r="AA259" s="135"/>
      <c r="AB259" s="135"/>
      <c r="AC259" s="135"/>
      <c r="AD259" s="135"/>
      <c r="AE259" s="135"/>
      <c r="AF259" s="135"/>
      <c r="AG259" s="135"/>
      <c r="AH259" s="135"/>
      <c r="AI259" s="135"/>
      <c r="AJ259" s="135"/>
      <c r="AK259" s="135"/>
      <c r="AL259" s="135"/>
    </row>
    <row r="260" spans="1:38" ht="13.5" thickBot="1" x14ac:dyDescent="0.25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  <c r="AA260" s="135"/>
      <c r="AB260" s="135"/>
      <c r="AC260" s="135"/>
      <c r="AD260" s="135"/>
      <c r="AE260" s="135"/>
      <c r="AF260" s="135"/>
      <c r="AG260" s="135"/>
      <c r="AH260" s="135"/>
      <c r="AI260" s="135"/>
      <c r="AJ260" s="135"/>
      <c r="AK260" s="135"/>
      <c r="AL260" s="135"/>
    </row>
    <row r="261" spans="1:38" ht="13.5" thickBot="1" x14ac:dyDescent="0.25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  <c r="AA261" s="135"/>
      <c r="AB261" s="135"/>
      <c r="AC261" s="135"/>
      <c r="AD261" s="135"/>
      <c r="AE261" s="135"/>
      <c r="AF261" s="135"/>
      <c r="AG261" s="135"/>
      <c r="AH261" s="135"/>
      <c r="AI261" s="135"/>
      <c r="AJ261" s="135"/>
      <c r="AK261" s="135"/>
      <c r="AL261" s="135"/>
    </row>
    <row r="262" spans="1:38" ht="13.5" thickBot="1" x14ac:dyDescent="0.25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  <c r="AA262" s="135"/>
      <c r="AB262" s="135"/>
      <c r="AC262" s="135"/>
      <c r="AD262" s="135"/>
      <c r="AE262" s="135"/>
      <c r="AF262" s="135"/>
      <c r="AG262" s="135"/>
      <c r="AH262" s="135"/>
      <c r="AI262" s="135"/>
      <c r="AJ262" s="135"/>
      <c r="AK262" s="135"/>
      <c r="AL262" s="135"/>
    </row>
    <row r="263" spans="1:38" ht="13.5" thickBot="1" x14ac:dyDescent="0.25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  <c r="AA263" s="135"/>
      <c r="AB263" s="135"/>
      <c r="AC263" s="135"/>
      <c r="AD263" s="135"/>
      <c r="AE263" s="135"/>
      <c r="AF263" s="135"/>
      <c r="AG263" s="135"/>
      <c r="AH263" s="135"/>
      <c r="AI263" s="135"/>
      <c r="AJ263" s="135"/>
      <c r="AK263" s="135"/>
      <c r="AL263" s="135"/>
    </row>
    <row r="264" spans="1:38" ht="13.5" thickBot="1" x14ac:dyDescent="0.25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  <c r="AA264" s="135"/>
      <c r="AB264" s="135"/>
      <c r="AC264" s="135"/>
      <c r="AD264" s="135"/>
      <c r="AE264" s="135"/>
      <c r="AF264" s="135"/>
      <c r="AG264" s="135"/>
      <c r="AH264" s="135"/>
      <c r="AI264" s="135"/>
      <c r="AJ264" s="135"/>
      <c r="AK264" s="135"/>
      <c r="AL264" s="135"/>
    </row>
    <row r="265" spans="1:38" ht="13.5" thickBot="1" x14ac:dyDescent="0.25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  <c r="AA265" s="135"/>
      <c r="AB265" s="135"/>
      <c r="AC265" s="135"/>
      <c r="AD265" s="135"/>
      <c r="AE265" s="135"/>
      <c r="AF265" s="135"/>
      <c r="AG265" s="135"/>
      <c r="AH265" s="135"/>
      <c r="AI265" s="135"/>
      <c r="AJ265" s="135"/>
      <c r="AK265" s="135"/>
      <c r="AL265" s="135"/>
    </row>
    <row r="266" spans="1:38" ht="13.5" thickBot="1" x14ac:dyDescent="0.25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  <c r="AA266" s="135"/>
      <c r="AB266" s="135"/>
      <c r="AC266" s="135"/>
      <c r="AD266" s="135"/>
      <c r="AE266" s="135"/>
      <c r="AF266" s="135"/>
      <c r="AG266" s="135"/>
      <c r="AH266" s="135"/>
      <c r="AI266" s="135"/>
      <c r="AJ266" s="135"/>
      <c r="AK266" s="135"/>
      <c r="AL266" s="135"/>
    </row>
    <row r="267" spans="1:38" ht="13.5" thickBot="1" x14ac:dyDescent="0.25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  <c r="AA267" s="135"/>
      <c r="AB267" s="135"/>
      <c r="AC267" s="135"/>
      <c r="AD267" s="135"/>
      <c r="AE267" s="135"/>
      <c r="AF267" s="135"/>
      <c r="AG267" s="135"/>
      <c r="AH267" s="135"/>
      <c r="AI267" s="135"/>
      <c r="AJ267" s="135"/>
      <c r="AK267" s="135"/>
      <c r="AL267" s="135"/>
    </row>
    <row r="268" spans="1:38" ht="13.5" thickBot="1" x14ac:dyDescent="0.25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  <c r="AA268" s="135"/>
      <c r="AB268" s="135"/>
      <c r="AC268" s="135"/>
      <c r="AD268" s="135"/>
      <c r="AE268" s="135"/>
      <c r="AF268" s="135"/>
      <c r="AG268" s="135"/>
      <c r="AH268" s="135"/>
      <c r="AI268" s="135"/>
      <c r="AJ268" s="135"/>
      <c r="AK268" s="135"/>
      <c r="AL268" s="135"/>
    </row>
    <row r="269" spans="1:38" ht="13.5" thickBot="1" x14ac:dyDescent="0.25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  <c r="AA269" s="135"/>
      <c r="AB269" s="135"/>
      <c r="AC269" s="135"/>
      <c r="AD269" s="135"/>
      <c r="AE269" s="135"/>
      <c r="AF269" s="135"/>
      <c r="AG269" s="135"/>
      <c r="AH269" s="135"/>
      <c r="AI269" s="135"/>
      <c r="AJ269" s="135"/>
      <c r="AK269" s="135"/>
      <c r="AL269" s="135"/>
    </row>
    <row r="270" spans="1:38" ht="13.5" thickBot="1" x14ac:dyDescent="0.25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  <c r="AA270" s="135"/>
      <c r="AB270" s="135"/>
      <c r="AC270" s="135"/>
      <c r="AD270" s="135"/>
      <c r="AE270" s="135"/>
      <c r="AF270" s="135"/>
      <c r="AG270" s="135"/>
      <c r="AH270" s="135"/>
      <c r="AI270" s="135"/>
      <c r="AJ270" s="135"/>
      <c r="AK270" s="135"/>
      <c r="AL270" s="135"/>
    </row>
    <row r="271" spans="1:38" ht="13.5" thickBot="1" x14ac:dyDescent="0.25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  <c r="AA271" s="135"/>
      <c r="AB271" s="135"/>
      <c r="AC271" s="135"/>
      <c r="AD271" s="135"/>
      <c r="AE271" s="135"/>
      <c r="AF271" s="135"/>
      <c r="AG271" s="135"/>
      <c r="AH271" s="135"/>
      <c r="AI271" s="135"/>
      <c r="AJ271" s="135"/>
      <c r="AK271" s="135"/>
      <c r="AL271" s="135"/>
    </row>
    <row r="272" spans="1:38" ht="13.5" thickBot="1" x14ac:dyDescent="0.25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  <c r="AA272" s="135"/>
      <c r="AB272" s="135"/>
      <c r="AC272" s="135"/>
      <c r="AD272" s="135"/>
      <c r="AE272" s="135"/>
      <c r="AF272" s="135"/>
      <c r="AG272" s="135"/>
      <c r="AH272" s="135"/>
      <c r="AI272" s="135"/>
      <c r="AJ272" s="135"/>
      <c r="AK272" s="135"/>
      <c r="AL272" s="135"/>
    </row>
    <row r="273" spans="1:38" ht="13.5" thickBot="1" x14ac:dyDescent="0.25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  <c r="AA273" s="135"/>
      <c r="AB273" s="135"/>
      <c r="AC273" s="135"/>
      <c r="AD273" s="135"/>
      <c r="AE273" s="135"/>
      <c r="AF273" s="135"/>
      <c r="AG273" s="135"/>
      <c r="AH273" s="135"/>
      <c r="AI273" s="135"/>
      <c r="AJ273" s="135"/>
      <c r="AK273" s="135"/>
      <c r="AL273" s="135"/>
    </row>
    <row r="274" spans="1:38" ht="13.5" thickBot="1" x14ac:dyDescent="0.25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  <c r="AA274" s="135"/>
      <c r="AB274" s="135"/>
      <c r="AC274" s="135"/>
      <c r="AD274" s="135"/>
      <c r="AE274" s="135"/>
      <c r="AF274" s="135"/>
      <c r="AG274" s="135"/>
      <c r="AH274" s="135"/>
      <c r="AI274" s="135"/>
      <c r="AJ274" s="135"/>
      <c r="AK274" s="135"/>
      <c r="AL274" s="135"/>
    </row>
    <row r="275" spans="1:38" ht="13.5" thickBot="1" x14ac:dyDescent="0.25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  <c r="AA275" s="135"/>
      <c r="AB275" s="135"/>
      <c r="AC275" s="135"/>
      <c r="AD275" s="135"/>
      <c r="AE275" s="135"/>
      <c r="AF275" s="135"/>
      <c r="AG275" s="135"/>
      <c r="AH275" s="135"/>
      <c r="AI275" s="135"/>
      <c r="AJ275" s="135"/>
      <c r="AK275" s="135"/>
      <c r="AL275" s="135"/>
    </row>
    <row r="276" spans="1:38" ht="13.5" thickBot="1" x14ac:dyDescent="0.25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  <c r="AA276" s="135"/>
      <c r="AB276" s="135"/>
      <c r="AC276" s="135"/>
      <c r="AD276" s="135"/>
      <c r="AE276" s="135"/>
      <c r="AF276" s="135"/>
      <c r="AG276" s="135"/>
      <c r="AH276" s="135"/>
      <c r="AI276" s="135"/>
      <c r="AJ276" s="135"/>
      <c r="AK276" s="135"/>
      <c r="AL276" s="135"/>
    </row>
    <row r="277" spans="1:38" ht="13.5" thickBot="1" x14ac:dyDescent="0.25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  <c r="AA277" s="135"/>
      <c r="AB277" s="135"/>
      <c r="AC277" s="135"/>
      <c r="AD277" s="135"/>
      <c r="AE277" s="135"/>
      <c r="AF277" s="135"/>
      <c r="AG277" s="135"/>
      <c r="AH277" s="135"/>
      <c r="AI277" s="135"/>
      <c r="AJ277" s="135"/>
      <c r="AK277" s="135"/>
      <c r="AL277" s="135"/>
    </row>
    <row r="278" spans="1:38" ht="13.5" thickBot="1" x14ac:dyDescent="0.25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  <c r="AA278" s="135"/>
      <c r="AB278" s="135"/>
      <c r="AC278" s="135"/>
      <c r="AD278" s="135"/>
      <c r="AE278" s="135"/>
      <c r="AF278" s="135"/>
      <c r="AG278" s="135"/>
      <c r="AH278" s="135"/>
      <c r="AI278" s="135"/>
      <c r="AJ278" s="135"/>
      <c r="AK278" s="135"/>
      <c r="AL278" s="135"/>
    </row>
    <row r="279" spans="1:38" ht="13.5" thickBot="1" x14ac:dyDescent="0.25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  <c r="AA279" s="135"/>
      <c r="AB279" s="135"/>
      <c r="AC279" s="135"/>
      <c r="AD279" s="135"/>
      <c r="AE279" s="135"/>
      <c r="AF279" s="135"/>
      <c r="AG279" s="135"/>
      <c r="AH279" s="135"/>
      <c r="AI279" s="135"/>
      <c r="AJ279" s="135"/>
      <c r="AK279" s="135"/>
      <c r="AL279" s="135"/>
    </row>
    <row r="280" spans="1:38" ht="13.5" thickBot="1" x14ac:dyDescent="0.25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  <c r="AA280" s="135"/>
      <c r="AB280" s="135"/>
      <c r="AC280" s="135"/>
      <c r="AD280" s="135"/>
      <c r="AE280" s="135"/>
      <c r="AF280" s="135"/>
      <c r="AG280" s="135"/>
      <c r="AH280" s="135"/>
      <c r="AI280" s="135"/>
      <c r="AJ280" s="135"/>
      <c r="AK280" s="135"/>
      <c r="AL280" s="135"/>
    </row>
    <row r="281" spans="1:38" ht="13.5" thickBot="1" x14ac:dyDescent="0.25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  <c r="AA281" s="135"/>
      <c r="AB281" s="135"/>
      <c r="AC281" s="135"/>
      <c r="AD281" s="135"/>
      <c r="AE281" s="135"/>
      <c r="AF281" s="135"/>
      <c r="AG281" s="135"/>
      <c r="AH281" s="135"/>
      <c r="AI281" s="135"/>
      <c r="AJ281" s="135"/>
      <c r="AK281" s="135"/>
      <c r="AL281" s="135"/>
    </row>
    <row r="282" spans="1:38" ht="13.5" thickBot="1" x14ac:dyDescent="0.25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  <c r="AA282" s="135"/>
      <c r="AB282" s="135"/>
      <c r="AC282" s="135"/>
      <c r="AD282" s="135"/>
      <c r="AE282" s="135"/>
      <c r="AF282" s="135"/>
      <c r="AG282" s="135"/>
      <c r="AH282" s="135"/>
      <c r="AI282" s="135"/>
      <c r="AJ282" s="135"/>
      <c r="AK282" s="135"/>
      <c r="AL282" s="135"/>
    </row>
    <row r="283" spans="1:38" ht="13.5" thickBot="1" x14ac:dyDescent="0.25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  <c r="AA283" s="135"/>
      <c r="AB283" s="135"/>
      <c r="AC283" s="135"/>
      <c r="AD283" s="135"/>
      <c r="AE283" s="135"/>
      <c r="AF283" s="135"/>
      <c r="AG283" s="135"/>
      <c r="AH283" s="135"/>
      <c r="AI283" s="135"/>
      <c r="AJ283" s="135"/>
      <c r="AK283" s="135"/>
      <c r="AL283" s="135"/>
    </row>
    <row r="284" spans="1:38" ht="13.5" thickBot="1" x14ac:dyDescent="0.25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  <c r="AA284" s="135"/>
      <c r="AB284" s="135"/>
      <c r="AC284" s="135"/>
      <c r="AD284" s="135"/>
      <c r="AE284" s="135"/>
      <c r="AF284" s="135"/>
      <c r="AG284" s="135"/>
      <c r="AH284" s="135"/>
      <c r="AI284" s="135"/>
      <c r="AJ284" s="135"/>
      <c r="AK284" s="135"/>
      <c r="AL284" s="135"/>
    </row>
    <row r="285" spans="1:38" ht="13.5" thickBot="1" x14ac:dyDescent="0.25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  <c r="AA285" s="135"/>
      <c r="AB285" s="135"/>
      <c r="AC285" s="135"/>
      <c r="AD285" s="135"/>
      <c r="AE285" s="135"/>
      <c r="AF285" s="135"/>
      <c r="AG285" s="135"/>
      <c r="AH285" s="135"/>
      <c r="AI285" s="135"/>
      <c r="AJ285" s="135"/>
      <c r="AK285" s="135"/>
      <c r="AL285" s="135"/>
    </row>
    <row r="286" spans="1:38" ht="13.5" thickBot="1" x14ac:dyDescent="0.25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  <c r="AA286" s="135"/>
      <c r="AB286" s="135"/>
      <c r="AC286" s="135"/>
      <c r="AD286" s="135"/>
      <c r="AE286" s="135"/>
      <c r="AF286" s="135"/>
      <c r="AG286" s="135"/>
      <c r="AH286" s="135"/>
      <c r="AI286" s="135"/>
      <c r="AJ286" s="135"/>
      <c r="AK286" s="135"/>
      <c r="AL286" s="135"/>
    </row>
    <row r="287" spans="1:38" ht="13.5" thickBot="1" x14ac:dyDescent="0.25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  <c r="AA287" s="135"/>
      <c r="AB287" s="135"/>
      <c r="AC287" s="135"/>
      <c r="AD287" s="135"/>
      <c r="AE287" s="135"/>
      <c r="AF287" s="135"/>
      <c r="AG287" s="135"/>
      <c r="AH287" s="135"/>
      <c r="AI287" s="135"/>
      <c r="AJ287" s="135"/>
      <c r="AK287" s="135"/>
      <c r="AL287" s="135"/>
    </row>
    <row r="288" spans="1:38" ht="13.5" thickBot="1" x14ac:dyDescent="0.25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  <c r="AA288" s="135"/>
      <c r="AB288" s="135"/>
      <c r="AC288" s="135"/>
      <c r="AD288" s="135"/>
      <c r="AE288" s="135"/>
      <c r="AF288" s="135"/>
      <c r="AG288" s="135"/>
      <c r="AH288" s="135"/>
      <c r="AI288" s="135"/>
      <c r="AJ288" s="135"/>
      <c r="AK288" s="135"/>
      <c r="AL288" s="135"/>
    </row>
    <row r="289" spans="1:38" ht="13.5" thickBot="1" x14ac:dyDescent="0.25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  <c r="AA289" s="135"/>
      <c r="AB289" s="135"/>
      <c r="AC289" s="135"/>
      <c r="AD289" s="135"/>
      <c r="AE289" s="135"/>
      <c r="AF289" s="135"/>
      <c r="AG289" s="135"/>
      <c r="AH289" s="135"/>
      <c r="AI289" s="135"/>
      <c r="AJ289" s="135"/>
      <c r="AK289" s="135"/>
      <c r="AL289" s="135"/>
    </row>
    <row r="290" spans="1:38" ht="13.5" thickBot="1" x14ac:dyDescent="0.25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  <c r="AA290" s="135"/>
      <c r="AB290" s="135"/>
      <c r="AC290" s="135"/>
      <c r="AD290" s="135"/>
      <c r="AE290" s="135"/>
      <c r="AF290" s="135"/>
      <c r="AG290" s="135"/>
      <c r="AH290" s="135"/>
      <c r="AI290" s="135"/>
      <c r="AJ290" s="135"/>
      <c r="AK290" s="135"/>
      <c r="AL290" s="135"/>
    </row>
    <row r="291" spans="1:38" ht="13.5" thickBot="1" x14ac:dyDescent="0.25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  <c r="AA291" s="135"/>
      <c r="AB291" s="135"/>
      <c r="AC291" s="135"/>
      <c r="AD291" s="135"/>
      <c r="AE291" s="135"/>
      <c r="AF291" s="135"/>
      <c r="AG291" s="135"/>
      <c r="AH291" s="135"/>
      <c r="AI291" s="135"/>
      <c r="AJ291" s="135"/>
      <c r="AK291" s="135"/>
      <c r="AL291" s="135"/>
    </row>
    <row r="292" spans="1:38" ht="13.5" thickBot="1" x14ac:dyDescent="0.25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  <c r="AA292" s="135"/>
      <c r="AB292" s="135"/>
      <c r="AC292" s="135"/>
      <c r="AD292" s="135"/>
      <c r="AE292" s="135"/>
      <c r="AF292" s="135"/>
      <c r="AG292" s="135"/>
      <c r="AH292" s="135"/>
      <c r="AI292" s="135"/>
      <c r="AJ292" s="135"/>
      <c r="AK292" s="135"/>
      <c r="AL292" s="135"/>
    </row>
    <row r="293" spans="1:38" ht="13.5" thickBot="1" x14ac:dyDescent="0.25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  <c r="AA293" s="135"/>
      <c r="AB293" s="135"/>
      <c r="AC293" s="135"/>
      <c r="AD293" s="135"/>
      <c r="AE293" s="135"/>
      <c r="AF293" s="135"/>
      <c r="AG293" s="135"/>
      <c r="AH293" s="135"/>
      <c r="AI293" s="135"/>
      <c r="AJ293" s="135"/>
      <c r="AK293" s="135"/>
      <c r="AL293" s="135"/>
    </row>
    <row r="294" spans="1:38" ht="13.5" thickBot="1" x14ac:dyDescent="0.25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  <c r="AA294" s="135"/>
      <c r="AB294" s="135"/>
      <c r="AC294" s="135"/>
      <c r="AD294" s="135"/>
      <c r="AE294" s="135"/>
      <c r="AF294" s="135"/>
      <c r="AG294" s="135"/>
      <c r="AH294" s="135"/>
      <c r="AI294" s="135"/>
      <c r="AJ294" s="135"/>
      <c r="AK294" s="135"/>
      <c r="AL294" s="135"/>
    </row>
    <row r="295" spans="1:38" ht="13.5" thickBot="1" x14ac:dyDescent="0.25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  <c r="AA295" s="135"/>
      <c r="AB295" s="135"/>
      <c r="AC295" s="135"/>
      <c r="AD295" s="135"/>
      <c r="AE295" s="135"/>
      <c r="AF295" s="135"/>
      <c r="AG295" s="135"/>
      <c r="AH295" s="135"/>
      <c r="AI295" s="135"/>
      <c r="AJ295" s="135"/>
      <c r="AK295" s="135"/>
      <c r="AL295" s="135"/>
    </row>
    <row r="296" spans="1:38" ht="13.5" thickBot="1" x14ac:dyDescent="0.25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  <c r="AA296" s="135"/>
      <c r="AB296" s="135"/>
      <c r="AC296" s="135"/>
      <c r="AD296" s="135"/>
      <c r="AE296" s="135"/>
      <c r="AF296" s="135"/>
      <c r="AG296" s="135"/>
      <c r="AH296" s="135"/>
      <c r="AI296" s="135"/>
      <c r="AJ296" s="135"/>
      <c r="AK296" s="135"/>
      <c r="AL296" s="135"/>
    </row>
    <row r="297" spans="1:38" ht="13.5" thickBot="1" x14ac:dyDescent="0.25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  <c r="AA297" s="135"/>
      <c r="AB297" s="135"/>
      <c r="AC297" s="135"/>
      <c r="AD297" s="135"/>
      <c r="AE297" s="135"/>
      <c r="AF297" s="135"/>
      <c r="AG297" s="135"/>
      <c r="AH297" s="135"/>
      <c r="AI297" s="135"/>
      <c r="AJ297" s="135"/>
      <c r="AK297" s="135"/>
      <c r="AL297" s="135"/>
    </row>
    <row r="298" spans="1:38" ht="13.5" thickBot="1" x14ac:dyDescent="0.25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  <c r="AA298" s="135"/>
      <c r="AB298" s="135"/>
      <c r="AC298" s="135"/>
      <c r="AD298" s="135"/>
      <c r="AE298" s="135"/>
      <c r="AF298" s="135"/>
      <c r="AG298" s="135"/>
      <c r="AH298" s="135"/>
      <c r="AI298" s="135"/>
      <c r="AJ298" s="135"/>
      <c r="AK298" s="135"/>
      <c r="AL298" s="135"/>
    </row>
    <row r="299" spans="1:38" ht="13.5" thickBot="1" x14ac:dyDescent="0.25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  <c r="AA299" s="135"/>
      <c r="AB299" s="135"/>
      <c r="AC299" s="135"/>
      <c r="AD299" s="135"/>
      <c r="AE299" s="135"/>
      <c r="AF299" s="135"/>
      <c r="AG299" s="135"/>
      <c r="AH299" s="135"/>
      <c r="AI299" s="135"/>
      <c r="AJ299" s="135"/>
      <c r="AK299" s="135"/>
      <c r="AL299" s="135"/>
    </row>
    <row r="300" spans="1:38" ht="13.5" thickBot="1" x14ac:dyDescent="0.25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  <c r="AA300" s="135"/>
      <c r="AB300" s="135"/>
      <c r="AC300" s="135"/>
      <c r="AD300" s="135"/>
      <c r="AE300" s="135"/>
      <c r="AF300" s="135"/>
      <c r="AG300" s="135"/>
      <c r="AH300" s="135"/>
      <c r="AI300" s="135"/>
      <c r="AJ300" s="135"/>
      <c r="AK300" s="135"/>
      <c r="AL300" s="135"/>
    </row>
    <row r="301" spans="1:38" ht="13.5" thickBot="1" x14ac:dyDescent="0.25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  <c r="AA301" s="135"/>
      <c r="AB301" s="135"/>
      <c r="AC301" s="135"/>
      <c r="AD301" s="135"/>
      <c r="AE301" s="135"/>
      <c r="AF301" s="135"/>
      <c r="AG301" s="135"/>
      <c r="AH301" s="135"/>
      <c r="AI301" s="135"/>
      <c r="AJ301" s="135"/>
      <c r="AK301" s="135"/>
      <c r="AL301" s="135"/>
    </row>
    <row r="302" spans="1:38" ht="13.5" thickBot="1" x14ac:dyDescent="0.25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  <c r="AA302" s="135"/>
      <c r="AB302" s="135"/>
      <c r="AC302" s="135"/>
      <c r="AD302" s="135"/>
      <c r="AE302" s="135"/>
      <c r="AF302" s="135"/>
      <c r="AG302" s="135"/>
      <c r="AH302" s="135"/>
      <c r="AI302" s="135"/>
      <c r="AJ302" s="135"/>
      <c r="AK302" s="135"/>
      <c r="AL302" s="135"/>
    </row>
    <row r="303" spans="1:38" ht="13.5" thickBot="1" x14ac:dyDescent="0.25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  <c r="AA303" s="135"/>
      <c r="AB303" s="135"/>
      <c r="AC303" s="135"/>
      <c r="AD303" s="135"/>
      <c r="AE303" s="135"/>
      <c r="AF303" s="135"/>
      <c r="AG303" s="135"/>
      <c r="AH303" s="135"/>
      <c r="AI303" s="135"/>
      <c r="AJ303" s="135"/>
      <c r="AK303" s="135"/>
      <c r="AL303" s="135"/>
    </row>
    <row r="304" spans="1:38" ht="13.5" thickBot="1" x14ac:dyDescent="0.25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  <c r="AA304" s="135"/>
      <c r="AB304" s="135"/>
      <c r="AC304" s="135"/>
      <c r="AD304" s="135"/>
      <c r="AE304" s="135"/>
      <c r="AF304" s="135"/>
      <c r="AG304" s="135"/>
      <c r="AH304" s="135"/>
      <c r="AI304" s="135"/>
      <c r="AJ304" s="135"/>
      <c r="AK304" s="135"/>
      <c r="AL304" s="135"/>
    </row>
    <row r="305" spans="1:38" ht="13.5" thickBot="1" x14ac:dyDescent="0.25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  <c r="AA305" s="135"/>
      <c r="AB305" s="135"/>
      <c r="AC305" s="135"/>
      <c r="AD305" s="135"/>
      <c r="AE305" s="135"/>
      <c r="AF305" s="135"/>
      <c r="AG305" s="135"/>
      <c r="AH305" s="135"/>
      <c r="AI305" s="135"/>
      <c r="AJ305" s="135"/>
      <c r="AK305" s="135"/>
      <c r="AL305" s="135"/>
    </row>
    <row r="306" spans="1:38" ht="13.5" thickBot="1" x14ac:dyDescent="0.25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  <c r="AA306" s="135"/>
      <c r="AB306" s="135"/>
      <c r="AC306" s="135"/>
      <c r="AD306" s="135"/>
      <c r="AE306" s="135"/>
      <c r="AF306" s="135"/>
      <c r="AG306" s="135"/>
      <c r="AH306" s="135"/>
      <c r="AI306" s="135"/>
      <c r="AJ306" s="135"/>
      <c r="AK306" s="135"/>
      <c r="AL306" s="135"/>
    </row>
    <row r="307" spans="1:38" ht="13.5" thickBot="1" x14ac:dyDescent="0.25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  <c r="AA307" s="135"/>
      <c r="AB307" s="135"/>
      <c r="AC307" s="135"/>
      <c r="AD307" s="135"/>
      <c r="AE307" s="135"/>
      <c r="AF307" s="135"/>
      <c r="AG307" s="135"/>
      <c r="AH307" s="135"/>
      <c r="AI307" s="135"/>
      <c r="AJ307" s="135"/>
      <c r="AK307" s="135"/>
      <c r="AL307" s="135"/>
    </row>
    <row r="308" spans="1:38" ht="13.5" thickBot="1" x14ac:dyDescent="0.25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  <c r="AA308" s="135"/>
      <c r="AB308" s="135"/>
      <c r="AC308" s="135"/>
      <c r="AD308" s="135"/>
      <c r="AE308" s="135"/>
      <c r="AF308" s="135"/>
      <c r="AG308" s="135"/>
      <c r="AH308" s="135"/>
      <c r="AI308" s="135"/>
      <c r="AJ308" s="135"/>
      <c r="AK308" s="135"/>
      <c r="AL308" s="135"/>
    </row>
    <row r="309" spans="1:38" ht="13.5" thickBot="1" x14ac:dyDescent="0.25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  <c r="AA309" s="135"/>
      <c r="AB309" s="135"/>
      <c r="AC309" s="135"/>
      <c r="AD309" s="135"/>
      <c r="AE309" s="135"/>
      <c r="AF309" s="135"/>
      <c r="AG309" s="135"/>
      <c r="AH309" s="135"/>
      <c r="AI309" s="135"/>
      <c r="AJ309" s="135"/>
      <c r="AK309" s="135"/>
      <c r="AL309" s="135"/>
    </row>
    <row r="310" spans="1:38" ht="13.5" thickBot="1" x14ac:dyDescent="0.25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  <c r="AA310" s="135"/>
      <c r="AB310" s="135"/>
      <c r="AC310" s="135"/>
      <c r="AD310" s="135"/>
      <c r="AE310" s="135"/>
      <c r="AF310" s="135"/>
      <c r="AG310" s="135"/>
      <c r="AH310" s="135"/>
      <c r="AI310" s="135"/>
      <c r="AJ310" s="135"/>
      <c r="AK310" s="135"/>
      <c r="AL310" s="135"/>
    </row>
    <row r="311" spans="1:38" ht="13.5" thickBot="1" x14ac:dyDescent="0.25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  <c r="AA311" s="135"/>
      <c r="AB311" s="135"/>
      <c r="AC311" s="135"/>
      <c r="AD311" s="135"/>
      <c r="AE311" s="135"/>
      <c r="AF311" s="135"/>
      <c r="AG311" s="135"/>
      <c r="AH311" s="135"/>
      <c r="AI311" s="135"/>
      <c r="AJ311" s="135"/>
      <c r="AK311" s="135"/>
      <c r="AL311" s="135"/>
    </row>
    <row r="312" spans="1:38" ht="13.5" thickBot="1" x14ac:dyDescent="0.25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  <c r="AA312" s="135"/>
      <c r="AB312" s="135"/>
      <c r="AC312" s="135"/>
      <c r="AD312" s="135"/>
      <c r="AE312" s="135"/>
      <c r="AF312" s="135"/>
      <c r="AG312" s="135"/>
      <c r="AH312" s="135"/>
      <c r="AI312" s="135"/>
      <c r="AJ312" s="135"/>
      <c r="AK312" s="135"/>
      <c r="AL312" s="135"/>
    </row>
    <row r="313" spans="1:38" ht="13.5" thickBot="1" x14ac:dyDescent="0.25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  <c r="AA313" s="135"/>
      <c r="AB313" s="135"/>
      <c r="AC313" s="135"/>
      <c r="AD313" s="135"/>
      <c r="AE313" s="135"/>
      <c r="AF313" s="135"/>
      <c r="AG313" s="135"/>
      <c r="AH313" s="135"/>
      <c r="AI313" s="135"/>
      <c r="AJ313" s="135"/>
      <c r="AK313" s="135"/>
      <c r="AL313" s="135"/>
    </row>
    <row r="314" spans="1:38" ht="13.5" thickBot="1" x14ac:dyDescent="0.25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  <c r="AA314" s="135"/>
      <c r="AB314" s="135"/>
      <c r="AC314" s="135"/>
      <c r="AD314" s="135"/>
      <c r="AE314" s="135"/>
      <c r="AF314" s="135"/>
      <c r="AG314" s="135"/>
      <c r="AH314" s="135"/>
      <c r="AI314" s="135"/>
      <c r="AJ314" s="135"/>
      <c r="AK314" s="135"/>
      <c r="AL314" s="135"/>
    </row>
    <row r="315" spans="1:38" ht="13.5" thickBot="1" x14ac:dyDescent="0.25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  <c r="AA315" s="135"/>
      <c r="AB315" s="135"/>
      <c r="AC315" s="135"/>
      <c r="AD315" s="135"/>
      <c r="AE315" s="135"/>
      <c r="AF315" s="135"/>
      <c r="AG315" s="135"/>
      <c r="AH315" s="135"/>
      <c r="AI315" s="135"/>
      <c r="AJ315" s="135"/>
      <c r="AK315" s="135"/>
      <c r="AL315" s="135"/>
    </row>
    <row r="316" spans="1:38" ht="13.5" thickBot="1" x14ac:dyDescent="0.25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  <c r="AA316" s="135"/>
      <c r="AB316" s="135"/>
      <c r="AC316" s="135"/>
      <c r="AD316" s="135"/>
      <c r="AE316" s="135"/>
      <c r="AF316" s="135"/>
      <c r="AG316" s="135"/>
      <c r="AH316" s="135"/>
      <c r="AI316" s="135"/>
      <c r="AJ316" s="135"/>
      <c r="AK316" s="135"/>
      <c r="AL316" s="135"/>
    </row>
    <row r="317" spans="1:38" ht="13.5" thickBot="1" x14ac:dyDescent="0.25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  <c r="AA317" s="135"/>
      <c r="AB317" s="135"/>
      <c r="AC317" s="135"/>
      <c r="AD317" s="135"/>
      <c r="AE317" s="135"/>
      <c r="AF317" s="135"/>
      <c r="AG317" s="135"/>
      <c r="AH317" s="135"/>
      <c r="AI317" s="135"/>
      <c r="AJ317" s="135"/>
      <c r="AK317" s="135"/>
      <c r="AL317" s="135"/>
    </row>
    <row r="318" spans="1:38" ht="13.5" thickBot="1" x14ac:dyDescent="0.25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  <c r="AA318" s="135"/>
      <c r="AB318" s="135"/>
      <c r="AC318" s="135"/>
      <c r="AD318" s="135"/>
      <c r="AE318" s="135"/>
      <c r="AF318" s="135"/>
      <c r="AG318" s="135"/>
      <c r="AH318" s="135"/>
      <c r="AI318" s="135"/>
      <c r="AJ318" s="135"/>
      <c r="AK318" s="135"/>
      <c r="AL318" s="135"/>
    </row>
    <row r="319" spans="1:38" ht="13.5" thickBot="1" x14ac:dyDescent="0.25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  <c r="AA319" s="135"/>
      <c r="AB319" s="135"/>
      <c r="AC319" s="135"/>
      <c r="AD319" s="135"/>
      <c r="AE319" s="135"/>
      <c r="AF319" s="135"/>
      <c r="AG319" s="135"/>
      <c r="AH319" s="135"/>
      <c r="AI319" s="135"/>
      <c r="AJ319" s="135"/>
      <c r="AK319" s="135"/>
      <c r="AL319" s="135"/>
    </row>
    <row r="320" spans="1:38" ht="13.5" thickBot="1" x14ac:dyDescent="0.25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  <c r="AA320" s="135"/>
      <c r="AB320" s="135"/>
      <c r="AC320" s="135"/>
      <c r="AD320" s="135"/>
      <c r="AE320" s="135"/>
      <c r="AF320" s="135"/>
      <c r="AG320" s="135"/>
      <c r="AH320" s="135"/>
      <c r="AI320" s="135"/>
      <c r="AJ320" s="135"/>
      <c r="AK320" s="135"/>
      <c r="AL320" s="135"/>
    </row>
    <row r="321" spans="1:38" ht="13.5" thickBot="1" x14ac:dyDescent="0.25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  <c r="AA321" s="135"/>
      <c r="AB321" s="135"/>
      <c r="AC321" s="135"/>
      <c r="AD321" s="135"/>
      <c r="AE321" s="135"/>
      <c r="AF321" s="135"/>
      <c r="AG321" s="135"/>
      <c r="AH321" s="135"/>
      <c r="AI321" s="135"/>
      <c r="AJ321" s="135"/>
      <c r="AK321" s="135"/>
      <c r="AL321" s="135"/>
    </row>
    <row r="322" spans="1:38" ht="13.5" thickBot="1" x14ac:dyDescent="0.25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  <c r="AA322" s="135"/>
      <c r="AB322" s="135"/>
      <c r="AC322" s="135"/>
      <c r="AD322" s="135"/>
      <c r="AE322" s="135"/>
      <c r="AF322" s="135"/>
      <c r="AG322" s="135"/>
      <c r="AH322" s="135"/>
      <c r="AI322" s="135"/>
      <c r="AJ322" s="135"/>
      <c r="AK322" s="135"/>
      <c r="AL322" s="135"/>
    </row>
    <row r="323" spans="1:38" ht="13.5" thickBot="1" x14ac:dyDescent="0.25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  <c r="AA323" s="135"/>
      <c r="AB323" s="135"/>
      <c r="AC323" s="135"/>
      <c r="AD323" s="135"/>
      <c r="AE323" s="135"/>
      <c r="AF323" s="135"/>
      <c r="AG323" s="135"/>
      <c r="AH323" s="135"/>
      <c r="AI323" s="135"/>
      <c r="AJ323" s="135"/>
      <c r="AK323" s="135"/>
      <c r="AL323" s="135"/>
    </row>
    <row r="324" spans="1:38" ht="13.5" thickBot="1" x14ac:dyDescent="0.25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  <c r="AA324" s="135"/>
      <c r="AB324" s="135"/>
      <c r="AC324" s="135"/>
      <c r="AD324" s="135"/>
      <c r="AE324" s="135"/>
      <c r="AF324" s="135"/>
      <c r="AG324" s="135"/>
      <c r="AH324" s="135"/>
      <c r="AI324" s="135"/>
      <c r="AJ324" s="135"/>
      <c r="AK324" s="135"/>
      <c r="AL324" s="135"/>
    </row>
    <row r="325" spans="1:38" ht="13.5" thickBot="1" x14ac:dyDescent="0.25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  <c r="AA325" s="135"/>
      <c r="AB325" s="135"/>
      <c r="AC325" s="135"/>
      <c r="AD325" s="135"/>
      <c r="AE325" s="135"/>
      <c r="AF325" s="135"/>
      <c r="AG325" s="135"/>
      <c r="AH325" s="135"/>
      <c r="AI325" s="135"/>
      <c r="AJ325" s="135"/>
      <c r="AK325" s="135"/>
      <c r="AL325" s="135"/>
    </row>
    <row r="326" spans="1:38" ht="13.5" thickBot="1" x14ac:dyDescent="0.25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  <c r="AA326" s="135"/>
      <c r="AB326" s="135"/>
      <c r="AC326" s="135"/>
      <c r="AD326" s="135"/>
      <c r="AE326" s="135"/>
      <c r="AF326" s="135"/>
      <c r="AG326" s="135"/>
      <c r="AH326" s="135"/>
      <c r="AI326" s="135"/>
      <c r="AJ326" s="135"/>
      <c r="AK326" s="135"/>
      <c r="AL326" s="135"/>
    </row>
    <row r="327" spans="1:38" ht="13.5" thickBot="1" x14ac:dyDescent="0.25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  <c r="AA327" s="135"/>
      <c r="AB327" s="135"/>
      <c r="AC327" s="135"/>
      <c r="AD327" s="135"/>
      <c r="AE327" s="135"/>
      <c r="AF327" s="135"/>
      <c r="AG327" s="135"/>
      <c r="AH327" s="135"/>
      <c r="AI327" s="135"/>
      <c r="AJ327" s="135"/>
      <c r="AK327" s="135"/>
      <c r="AL327" s="135"/>
    </row>
    <row r="328" spans="1:38" ht="13.5" thickBot="1" x14ac:dyDescent="0.25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  <c r="AA328" s="135"/>
      <c r="AB328" s="135"/>
      <c r="AC328" s="135"/>
      <c r="AD328" s="135"/>
      <c r="AE328" s="135"/>
      <c r="AF328" s="135"/>
      <c r="AG328" s="135"/>
      <c r="AH328" s="135"/>
      <c r="AI328" s="135"/>
      <c r="AJ328" s="135"/>
      <c r="AK328" s="135"/>
      <c r="AL328" s="135"/>
    </row>
    <row r="329" spans="1:38" ht="13.5" thickBot="1" x14ac:dyDescent="0.25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  <c r="AA329" s="135"/>
      <c r="AB329" s="135"/>
      <c r="AC329" s="135"/>
      <c r="AD329" s="135"/>
      <c r="AE329" s="135"/>
      <c r="AF329" s="135"/>
      <c r="AG329" s="135"/>
      <c r="AH329" s="135"/>
      <c r="AI329" s="135"/>
      <c r="AJ329" s="135"/>
      <c r="AK329" s="135"/>
      <c r="AL329" s="135"/>
    </row>
    <row r="330" spans="1:38" ht="13.5" thickBot="1" x14ac:dyDescent="0.25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  <c r="AA330" s="135"/>
      <c r="AB330" s="135"/>
      <c r="AC330" s="135"/>
      <c r="AD330" s="135"/>
      <c r="AE330" s="135"/>
      <c r="AF330" s="135"/>
      <c r="AG330" s="135"/>
      <c r="AH330" s="135"/>
      <c r="AI330" s="135"/>
      <c r="AJ330" s="135"/>
      <c r="AK330" s="135"/>
      <c r="AL330" s="135"/>
    </row>
    <row r="331" spans="1:38" ht="13.5" thickBot="1" x14ac:dyDescent="0.25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  <c r="AA331" s="135"/>
      <c r="AB331" s="135"/>
      <c r="AC331" s="135"/>
      <c r="AD331" s="135"/>
      <c r="AE331" s="135"/>
      <c r="AF331" s="135"/>
      <c r="AG331" s="135"/>
      <c r="AH331" s="135"/>
      <c r="AI331" s="135"/>
      <c r="AJ331" s="135"/>
      <c r="AK331" s="135"/>
      <c r="AL331" s="135"/>
    </row>
    <row r="332" spans="1:38" ht="13.5" thickBot="1" x14ac:dyDescent="0.25">
      <c r="A332" s="135"/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  <c r="AA332" s="135"/>
      <c r="AB332" s="135"/>
      <c r="AC332" s="135"/>
      <c r="AD332" s="135"/>
      <c r="AE332" s="135"/>
      <c r="AF332" s="135"/>
      <c r="AG332" s="135"/>
      <c r="AH332" s="135"/>
      <c r="AI332" s="135"/>
      <c r="AJ332" s="135"/>
      <c r="AK332" s="135"/>
      <c r="AL332" s="135"/>
    </row>
    <row r="333" spans="1:38" ht="13.5" thickBot="1" x14ac:dyDescent="0.25">
      <c r="A333" s="135"/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  <c r="AA333" s="135"/>
      <c r="AB333" s="135"/>
      <c r="AC333" s="135"/>
      <c r="AD333" s="135"/>
      <c r="AE333" s="135"/>
      <c r="AF333" s="135"/>
      <c r="AG333" s="135"/>
      <c r="AH333" s="135"/>
      <c r="AI333" s="135"/>
      <c r="AJ333" s="135"/>
      <c r="AK333" s="135"/>
      <c r="AL333" s="135"/>
    </row>
    <row r="334" spans="1:38" ht="13.5" thickBot="1" x14ac:dyDescent="0.25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  <c r="AA334" s="135"/>
      <c r="AB334" s="135"/>
      <c r="AC334" s="135"/>
      <c r="AD334" s="135"/>
      <c r="AE334" s="135"/>
      <c r="AF334" s="135"/>
      <c r="AG334" s="135"/>
      <c r="AH334" s="135"/>
      <c r="AI334" s="135"/>
      <c r="AJ334" s="135"/>
      <c r="AK334" s="135"/>
      <c r="AL334" s="135"/>
    </row>
    <row r="335" spans="1:38" ht="13.5" thickBot="1" x14ac:dyDescent="0.25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  <c r="AA335" s="135"/>
      <c r="AB335" s="135"/>
      <c r="AC335" s="135"/>
      <c r="AD335" s="135"/>
      <c r="AE335" s="135"/>
      <c r="AF335" s="135"/>
      <c r="AG335" s="135"/>
      <c r="AH335" s="135"/>
      <c r="AI335" s="135"/>
      <c r="AJ335" s="135"/>
      <c r="AK335" s="135"/>
      <c r="AL335" s="135"/>
    </row>
    <row r="336" spans="1:38" ht="13.5" thickBot="1" x14ac:dyDescent="0.25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  <c r="AA336" s="135"/>
      <c r="AB336" s="135"/>
      <c r="AC336" s="135"/>
      <c r="AD336" s="135"/>
      <c r="AE336" s="135"/>
      <c r="AF336" s="135"/>
      <c r="AG336" s="135"/>
      <c r="AH336" s="135"/>
      <c r="AI336" s="135"/>
      <c r="AJ336" s="135"/>
      <c r="AK336" s="135"/>
      <c r="AL336" s="135"/>
    </row>
    <row r="337" spans="1:38" ht="13.5" thickBot="1" x14ac:dyDescent="0.25">
      <c r="A337" s="135"/>
      <c r="B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  <c r="AA337" s="135"/>
      <c r="AB337" s="135"/>
      <c r="AC337" s="135"/>
      <c r="AD337" s="135"/>
      <c r="AE337" s="135"/>
      <c r="AF337" s="135"/>
      <c r="AG337" s="135"/>
      <c r="AH337" s="135"/>
      <c r="AI337" s="135"/>
      <c r="AJ337" s="135"/>
      <c r="AK337" s="135"/>
      <c r="AL337" s="135"/>
    </row>
    <row r="338" spans="1:38" ht="13.5" thickBot="1" x14ac:dyDescent="0.25">
      <c r="A338" s="135"/>
      <c r="B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  <c r="AA338" s="135"/>
      <c r="AB338" s="135"/>
      <c r="AC338" s="135"/>
      <c r="AD338" s="135"/>
      <c r="AE338" s="135"/>
      <c r="AF338" s="135"/>
      <c r="AG338" s="135"/>
      <c r="AH338" s="135"/>
      <c r="AI338" s="135"/>
      <c r="AJ338" s="135"/>
      <c r="AK338" s="135"/>
      <c r="AL338" s="135"/>
    </row>
    <row r="339" spans="1:38" ht="13.5" thickBot="1" x14ac:dyDescent="0.25">
      <c r="A339" s="135"/>
      <c r="B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  <c r="AA339" s="135"/>
      <c r="AB339" s="135"/>
      <c r="AC339" s="135"/>
      <c r="AD339" s="135"/>
      <c r="AE339" s="135"/>
      <c r="AF339" s="135"/>
      <c r="AG339" s="135"/>
      <c r="AH339" s="135"/>
      <c r="AI339" s="135"/>
      <c r="AJ339" s="135"/>
      <c r="AK339" s="135"/>
      <c r="AL339" s="135"/>
    </row>
    <row r="340" spans="1:38" ht="13.5" thickBot="1" x14ac:dyDescent="0.25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  <c r="AA340" s="135"/>
      <c r="AB340" s="135"/>
      <c r="AC340" s="135"/>
      <c r="AD340" s="135"/>
      <c r="AE340" s="135"/>
      <c r="AF340" s="135"/>
      <c r="AG340" s="135"/>
      <c r="AH340" s="135"/>
      <c r="AI340" s="135"/>
      <c r="AJ340" s="135"/>
      <c r="AK340" s="135"/>
      <c r="AL340" s="135"/>
    </row>
    <row r="341" spans="1:38" ht="13.5" thickBot="1" x14ac:dyDescent="0.25">
      <c r="A341" s="135"/>
      <c r="B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  <c r="AA341" s="135"/>
      <c r="AB341" s="135"/>
      <c r="AC341" s="135"/>
      <c r="AD341" s="135"/>
      <c r="AE341" s="135"/>
      <c r="AF341" s="135"/>
      <c r="AG341" s="135"/>
      <c r="AH341" s="135"/>
      <c r="AI341" s="135"/>
      <c r="AJ341" s="135"/>
      <c r="AK341" s="135"/>
      <c r="AL341" s="135"/>
    </row>
    <row r="342" spans="1:38" ht="13.5" thickBot="1" x14ac:dyDescent="0.25">
      <c r="A342" s="135"/>
      <c r="B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  <c r="AA342" s="135"/>
      <c r="AB342" s="135"/>
      <c r="AC342" s="135"/>
      <c r="AD342" s="135"/>
      <c r="AE342" s="135"/>
      <c r="AF342" s="135"/>
      <c r="AG342" s="135"/>
      <c r="AH342" s="135"/>
      <c r="AI342" s="135"/>
      <c r="AJ342" s="135"/>
      <c r="AK342" s="135"/>
      <c r="AL342" s="135"/>
    </row>
    <row r="343" spans="1:38" ht="13.5" thickBot="1" x14ac:dyDescent="0.25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  <c r="AA343" s="135"/>
      <c r="AB343" s="135"/>
      <c r="AC343" s="135"/>
      <c r="AD343" s="135"/>
      <c r="AE343" s="135"/>
      <c r="AF343" s="135"/>
      <c r="AG343" s="135"/>
      <c r="AH343" s="135"/>
      <c r="AI343" s="135"/>
      <c r="AJ343" s="135"/>
      <c r="AK343" s="135"/>
      <c r="AL343" s="135"/>
    </row>
    <row r="344" spans="1:38" ht="13.5" thickBot="1" x14ac:dyDescent="0.25">
      <c r="A344" s="135"/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  <c r="AA344" s="135"/>
      <c r="AB344" s="135"/>
      <c r="AC344" s="135"/>
      <c r="AD344" s="135"/>
      <c r="AE344" s="135"/>
      <c r="AF344" s="135"/>
      <c r="AG344" s="135"/>
      <c r="AH344" s="135"/>
      <c r="AI344" s="135"/>
      <c r="AJ344" s="135"/>
      <c r="AK344" s="135"/>
      <c r="AL344" s="135"/>
    </row>
    <row r="345" spans="1:38" ht="13.5" thickBot="1" x14ac:dyDescent="0.25">
      <c r="A345" s="135"/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  <c r="AA345" s="135"/>
      <c r="AB345" s="135"/>
      <c r="AC345" s="135"/>
      <c r="AD345" s="135"/>
      <c r="AE345" s="135"/>
      <c r="AF345" s="135"/>
      <c r="AG345" s="135"/>
      <c r="AH345" s="135"/>
      <c r="AI345" s="135"/>
      <c r="AJ345" s="135"/>
      <c r="AK345" s="135"/>
      <c r="AL345" s="135"/>
    </row>
    <row r="346" spans="1:38" ht="13.5" thickBot="1" x14ac:dyDescent="0.25">
      <c r="A346" s="135"/>
      <c r="B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  <c r="AA346" s="135"/>
      <c r="AB346" s="135"/>
      <c r="AC346" s="135"/>
      <c r="AD346" s="135"/>
      <c r="AE346" s="135"/>
      <c r="AF346" s="135"/>
      <c r="AG346" s="135"/>
      <c r="AH346" s="135"/>
      <c r="AI346" s="135"/>
      <c r="AJ346" s="135"/>
      <c r="AK346" s="135"/>
      <c r="AL346" s="135"/>
    </row>
    <row r="347" spans="1:38" ht="13.5" thickBot="1" x14ac:dyDescent="0.25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  <c r="AA347" s="135"/>
      <c r="AB347" s="135"/>
      <c r="AC347" s="135"/>
      <c r="AD347" s="135"/>
      <c r="AE347" s="135"/>
      <c r="AF347" s="135"/>
      <c r="AG347" s="135"/>
      <c r="AH347" s="135"/>
      <c r="AI347" s="135"/>
      <c r="AJ347" s="135"/>
      <c r="AK347" s="135"/>
      <c r="AL347" s="135"/>
    </row>
    <row r="348" spans="1:38" ht="13.5" thickBot="1" x14ac:dyDescent="0.25">
      <c r="A348" s="135"/>
      <c r="B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  <c r="AA348" s="135"/>
      <c r="AB348" s="135"/>
      <c r="AC348" s="135"/>
      <c r="AD348" s="135"/>
      <c r="AE348" s="135"/>
      <c r="AF348" s="135"/>
      <c r="AG348" s="135"/>
      <c r="AH348" s="135"/>
      <c r="AI348" s="135"/>
      <c r="AJ348" s="135"/>
      <c r="AK348" s="135"/>
      <c r="AL348" s="135"/>
    </row>
    <row r="349" spans="1:38" ht="13.5" thickBot="1" x14ac:dyDescent="0.25">
      <c r="A349" s="135"/>
      <c r="B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  <c r="AA349" s="135"/>
      <c r="AB349" s="135"/>
      <c r="AC349" s="135"/>
      <c r="AD349" s="135"/>
      <c r="AE349" s="135"/>
      <c r="AF349" s="135"/>
      <c r="AG349" s="135"/>
      <c r="AH349" s="135"/>
      <c r="AI349" s="135"/>
      <c r="AJ349" s="135"/>
      <c r="AK349" s="135"/>
      <c r="AL349" s="135"/>
    </row>
    <row r="350" spans="1:38" ht="13.5" thickBot="1" x14ac:dyDescent="0.25">
      <c r="A350" s="135"/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  <c r="AA350" s="135"/>
      <c r="AB350" s="135"/>
      <c r="AC350" s="135"/>
      <c r="AD350" s="135"/>
      <c r="AE350" s="135"/>
      <c r="AF350" s="135"/>
      <c r="AG350" s="135"/>
      <c r="AH350" s="135"/>
      <c r="AI350" s="135"/>
      <c r="AJ350" s="135"/>
      <c r="AK350" s="135"/>
      <c r="AL350" s="135"/>
    </row>
    <row r="351" spans="1:38" ht="13.5" thickBot="1" x14ac:dyDescent="0.25">
      <c r="A351" s="135"/>
      <c r="B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  <c r="AA351" s="135"/>
      <c r="AB351" s="135"/>
      <c r="AC351" s="135"/>
      <c r="AD351" s="135"/>
      <c r="AE351" s="135"/>
      <c r="AF351" s="135"/>
      <c r="AG351" s="135"/>
      <c r="AH351" s="135"/>
      <c r="AI351" s="135"/>
      <c r="AJ351" s="135"/>
      <c r="AK351" s="135"/>
      <c r="AL351" s="135"/>
    </row>
    <row r="352" spans="1:38" ht="13.5" thickBot="1" x14ac:dyDescent="0.25">
      <c r="A352" s="135"/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  <c r="AA352" s="135"/>
      <c r="AB352" s="135"/>
      <c r="AC352" s="135"/>
      <c r="AD352" s="135"/>
      <c r="AE352" s="135"/>
      <c r="AF352" s="135"/>
      <c r="AG352" s="135"/>
      <c r="AH352" s="135"/>
      <c r="AI352" s="135"/>
      <c r="AJ352" s="135"/>
      <c r="AK352" s="135"/>
      <c r="AL352" s="135"/>
    </row>
    <row r="353" spans="1:38" ht="13.5" thickBot="1" x14ac:dyDescent="0.25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  <c r="AA353" s="135"/>
      <c r="AB353" s="135"/>
      <c r="AC353" s="135"/>
      <c r="AD353" s="135"/>
      <c r="AE353" s="135"/>
      <c r="AF353" s="135"/>
      <c r="AG353" s="135"/>
      <c r="AH353" s="135"/>
      <c r="AI353" s="135"/>
      <c r="AJ353" s="135"/>
      <c r="AK353" s="135"/>
      <c r="AL353" s="135"/>
    </row>
    <row r="354" spans="1:38" ht="13.5" thickBot="1" x14ac:dyDescent="0.25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  <c r="AA354" s="135"/>
      <c r="AB354" s="135"/>
      <c r="AC354" s="135"/>
      <c r="AD354" s="135"/>
      <c r="AE354" s="135"/>
      <c r="AF354" s="135"/>
      <c r="AG354" s="135"/>
      <c r="AH354" s="135"/>
      <c r="AI354" s="135"/>
      <c r="AJ354" s="135"/>
      <c r="AK354" s="135"/>
      <c r="AL354" s="135"/>
    </row>
    <row r="355" spans="1:38" ht="13.5" thickBot="1" x14ac:dyDescent="0.25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  <c r="AA355" s="135"/>
      <c r="AB355" s="135"/>
      <c r="AC355" s="135"/>
      <c r="AD355" s="135"/>
      <c r="AE355" s="135"/>
      <c r="AF355" s="135"/>
      <c r="AG355" s="135"/>
      <c r="AH355" s="135"/>
      <c r="AI355" s="135"/>
      <c r="AJ355" s="135"/>
      <c r="AK355" s="135"/>
      <c r="AL355" s="135"/>
    </row>
    <row r="356" spans="1:38" ht="13.5" thickBot="1" x14ac:dyDescent="0.25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  <c r="AA356" s="135"/>
      <c r="AB356" s="135"/>
      <c r="AC356" s="135"/>
      <c r="AD356" s="135"/>
      <c r="AE356" s="135"/>
      <c r="AF356" s="135"/>
      <c r="AG356" s="135"/>
      <c r="AH356" s="135"/>
      <c r="AI356" s="135"/>
      <c r="AJ356" s="135"/>
      <c r="AK356" s="135"/>
      <c r="AL356" s="135"/>
    </row>
    <row r="357" spans="1:38" ht="13.5" thickBot="1" x14ac:dyDescent="0.25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  <c r="AA357" s="135"/>
      <c r="AB357" s="135"/>
      <c r="AC357" s="135"/>
      <c r="AD357" s="135"/>
      <c r="AE357" s="135"/>
      <c r="AF357" s="135"/>
      <c r="AG357" s="135"/>
      <c r="AH357" s="135"/>
      <c r="AI357" s="135"/>
      <c r="AJ357" s="135"/>
      <c r="AK357" s="135"/>
      <c r="AL357" s="135"/>
    </row>
    <row r="358" spans="1:38" ht="13.5" thickBot="1" x14ac:dyDescent="0.25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  <c r="AA358" s="135"/>
      <c r="AB358" s="135"/>
      <c r="AC358" s="135"/>
      <c r="AD358" s="135"/>
      <c r="AE358" s="135"/>
      <c r="AF358" s="135"/>
      <c r="AG358" s="135"/>
      <c r="AH358" s="135"/>
      <c r="AI358" s="135"/>
      <c r="AJ358" s="135"/>
      <c r="AK358" s="135"/>
      <c r="AL358" s="135"/>
    </row>
    <row r="359" spans="1:38" ht="13.5" thickBot="1" x14ac:dyDescent="0.25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  <c r="AA359" s="135"/>
      <c r="AB359" s="135"/>
      <c r="AC359" s="135"/>
      <c r="AD359" s="135"/>
      <c r="AE359" s="135"/>
      <c r="AF359" s="135"/>
      <c r="AG359" s="135"/>
      <c r="AH359" s="135"/>
      <c r="AI359" s="135"/>
      <c r="AJ359" s="135"/>
      <c r="AK359" s="135"/>
      <c r="AL359" s="135"/>
    </row>
    <row r="360" spans="1:38" ht="13.5" thickBot="1" x14ac:dyDescent="0.25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  <c r="AA360" s="135"/>
      <c r="AB360" s="135"/>
      <c r="AC360" s="135"/>
      <c r="AD360" s="135"/>
      <c r="AE360" s="135"/>
      <c r="AF360" s="135"/>
      <c r="AG360" s="135"/>
      <c r="AH360" s="135"/>
      <c r="AI360" s="135"/>
      <c r="AJ360" s="135"/>
      <c r="AK360" s="135"/>
      <c r="AL360" s="135"/>
    </row>
    <row r="361" spans="1:38" ht="13.5" thickBot="1" x14ac:dyDescent="0.25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  <c r="AA361" s="135"/>
      <c r="AB361" s="135"/>
      <c r="AC361" s="135"/>
      <c r="AD361" s="135"/>
      <c r="AE361" s="135"/>
      <c r="AF361" s="135"/>
      <c r="AG361" s="135"/>
      <c r="AH361" s="135"/>
      <c r="AI361" s="135"/>
      <c r="AJ361" s="135"/>
      <c r="AK361" s="135"/>
      <c r="AL361" s="135"/>
    </row>
    <row r="362" spans="1:38" ht="13.5" thickBot="1" x14ac:dyDescent="0.25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  <c r="AA362" s="135"/>
      <c r="AB362" s="135"/>
      <c r="AC362" s="135"/>
      <c r="AD362" s="135"/>
      <c r="AE362" s="135"/>
      <c r="AF362" s="135"/>
      <c r="AG362" s="135"/>
      <c r="AH362" s="135"/>
      <c r="AI362" s="135"/>
      <c r="AJ362" s="135"/>
      <c r="AK362" s="135"/>
      <c r="AL362" s="135"/>
    </row>
    <row r="363" spans="1:38" ht="13.5" thickBot="1" x14ac:dyDescent="0.25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  <c r="AA363" s="135"/>
      <c r="AB363" s="135"/>
      <c r="AC363" s="135"/>
      <c r="AD363" s="135"/>
      <c r="AE363" s="135"/>
      <c r="AF363" s="135"/>
      <c r="AG363" s="135"/>
      <c r="AH363" s="135"/>
      <c r="AI363" s="135"/>
      <c r="AJ363" s="135"/>
      <c r="AK363" s="135"/>
      <c r="AL363" s="135"/>
    </row>
    <row r="364" spans="1:38" ht="13.5" thickBot="1" x14ac:dyDescent="0.25">
      <c r="A364" s="135"/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  <c r="AA364" s="135"/>
      <c r="AB364" s="135"/>
      <c r="AC364" s="135"/>
      <c r="AD364" s="135"/>
      <c r="AE364" s="135"/>
      <c r="AF364" s="135"/>
      <c r="AG364" s="135"/>
      <c r="AH364" s="135"/>
      <c r="AI364" s="135"/>
      <c r="AJ364" s="135"/>
      <c r="AK364" s="135"/>
      <c r="AL364" s="135"/>
    </row>
    <row r="365" spans="1:38" ht="13.5" thickBot="1" x14ac:dyDescent="0.25">
      <c r="A365" s="135"/>
      <c r="B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  <c r="AA365" s="135"/>
      <c r="AB365" s="135"/>
      <c r="AC365" s="135"/>
      <c r="AD365" s="135"/>
      <c r="AE365" s="135"/>
      <c r="AF365" s="135"/>
      <c r="AG365" s="135"/>
      <c r="AH365" s="135"/>
      <c r="AI365" s="135"/>
      <c r="AJ365" s="135"/>
      <c r="AK365" s="135"/>
      <c r="AL365" s="135"/>
    </row>
    <row r="366" spans="1:38" ht="13.5" thickBot="1" x14ac:dyDescent="0.25">
      <c r="A366" s="135"/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  <c r="AA366" s="135"/>
      <c r="AB366" s="135"/>
      <c r="AC366" s="135"/>
      <c r="AD366" s="135"/>
      <c r="AE366" s="135"/>
      <c r="AF366" s="135"/>
      <c r="AG366" s="135"/>
      <c r="AH366" s="135"/>
      <c r="AI366" s="135"/>
      <c r="AJ366" s="135"/>
      <c r="AK366" s="135"/>
      <c r="AL366" s="135"/>
    </row>
    <row r="367" spans="1:38" ht="13.5" thickBot="1" x14ac:dyDescent="0.25">
      <c r="A367" s="135"/>
      <c r="B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  <c r="AA367" s="135"/>
      <c r="AB367" s="135"/>
      <c r="AC367" s="135"/>
      <c r="AD367" s="135"/>
      <c r="AE367" s="135"/>
      <c r="AF367" s="135"/>
      <c r="AG367" s="135"/>
      <c r="AH367" s="135"/>
      <c r="AI367" s="135"/>
      <c r="AJ367" s="135"/>
      <c r="AK367" s="135"/>
      <c r="AL367" s="135"/>
    </row>
    <row r="368" spans="1:38" ht="13.5" thickBot="1" x14ac:dyDescent="0.25">
      <c r="A368" s="135"/>
      <c r="B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  <c r="AA368" s="135"/>
      <c r="AB368" s="135"/>
      <c r="AC368" s="135"/>
      <c r="AD368" s="135"/>
      <c r="AE368" s="135"/>
      <c r="AF368" s="135"/>
      <c r="AG368" s="135"/>
      <c r="AH368" s="135"/>
      <c r="AI368" s="135"/>
      <c r="AJ368" s="135"/>
      <c r="AK368" s="135"/>
      <c r="AL368" s="135"/>
    </row>
    <row r="369" spans="1:38" ht="13.5" thickBot="1" x14ac:dyDescent="0.25">
      <c r="A369" s="135"/>
      <c r="B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  <c r="AA369" s="135"/>
      <c r="AB369" s="135"/>
      <c r="AC369" s="135"/>
      <c r="AD369" s="135"/>
      <c r="AE369" s="135"/>
      <c r="AF369" s="135"/>
      <c r="AG369" s="135"/>
      <c r="AH369" s="135"/>
      <c r="AI369" s="135"/>
      <c r="AJ369" s="135"/>
      <c r="AK369" s="135"/>
      <c r="AL369" s="135"/>
    </row>
    <row r="370" spans="1:38" ht="13.5" thickBot="1" x14ac:dyDescent="0.25">
      <c r="A370" s="135"/>
      <c r="B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  <c r="AA370" s="135"/>
      <c r="AB370" s="135"/>
      <c r="AC370" s="135"/>
      <c r="AD370" s="135"/>
      <c r="AE370" s="135"/>
      <c r="AF370" s="135"/>
      <c r="AG370" s="135"/>
      <c r="AH370" s="135"/>
      <c r="AI370" s="135"/>
      <c r="AJ370" s="135"/>
      <c r="AK370" s="135"/>
      <c r="AL370" s="135"/>
    </row>
    <row r="371" spans="1:38" ht="13.5" thickBot="1" x14ac:dyDescent="0.25">
      <c r="A371" s="135"/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  <c r="AA371" s="135"/>
      <c r="AB371" s="135"/>
      <c r="AC371" s="135"/>
      <c r="AD371" s="135"/>
      <c r="AE371" s="135"/>
      <c r="AF371" s="135"/>
      <c r="AG371" s="135"/>
      <c r="AH371" s="135"/>
      <c r="AI371" s="135"/>
      <c r="AJ371" s="135"/>
      <c r="AK371" s="135"/>
      <c r="AL371" s="135"/>
    </row>
    <row r="372" spans="1:38" ht="13.5" thickBot="1" x14ac:dyDescent="0.25">
      <c r="A372" s="135"/>
      <c r="B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  <c r="AA372" s="135"/>
      <c r="AB372" s="135"/>
      <c r="AC372" s="135"/>
      <c r="AD372" s="135"/>
      <c r="AE372" s="135"/>
      <c r="AF372" s="135"/>
      <c r="AG372" s="135"/>
      <c r="AH372" s="135"/>
      <c r="AI372" s="135"/>
      <c r="AJ372" s="135"/>
      <c r="AK372" s="135"/>
      <c r="AL372" s="135"/>
    </row>
    <row r="373" spans="1:38" ht="13.5" thickBot="1" x14ac:dyDescent="0.25">
      <c r="A373" s="135"/>
      <c r="B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  <c r="AA373" s="135"/>
      <c r="AB373" s="135"/>
      <c r="AC373" s="135"/>
      <c r="AD373" s="135"/>
      <c r="AE373" s="135"/>
      <c r="AF373" s="135"/>
      <c r="AG373" s="135"/>
      <c r="AH373" s="135"/>
      <c r="AI373" s="135"/>
      <c r="AJ373" s="135"/>
      <c r="AK373" s="135"/>
      <c r="AL373" s="135"/>
    </row>
    <row r="374" spans="1:38" ht="13.5" thickBot="1" x14ac:dyDescent="0.25">
      <c r="A374" s="135"/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  <c r="AA374" s="135"/>
      <c r="AB374" s="135"/>
      <c r="AC374" s="135"/>
      <c r="AD374" s="135"/>
      <c r="AE374" s="135"/>
      <c r="AF374" s="135"/>
      <c r="AG374" s="135"/>
      <c r="AH374" s="135"/>
      <c r="AI374" s="135"/>
      <c r="AJ374" s="135"/>
      <c r="AK374" s="135"/>
      <c r="AL374" s="135"/>
    </row>
    <row r="375" spans="1:38" ht="13.5" thickBot="1" x14ac:dyDescent="0.25">
      <c r="A375" s="135"/>
      <c r="B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  <c r="AA375" s="135"/>
      <c r="AB375" s="135"/>
      <c r="AC375" s="135"/>
      <c r="AD375" s="135"/>
      <c r="AE375" s="135"/>
      <c r="AF375" s="135"/>
      <c r="AG375" s="135"/>
      <c r="AH375" s="135"/>
      <c r="AI375" s="135"/>
      <c r="AJ375" s="135"/>
      <c r="AK375" s="135"/>
      <c r="AL375" s="135"/>
    </row>
    <row r="376" spans="1:38" ht="13.5" thickBot="1" x14ac:dyDescent="0.25">
      <c r="A376" s="135"/>
      <c r="B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  <c r="AA376" s="135"/>
      <c r="AB376" s="135"/>
      <c r="AC376" s="135"/>
      <c r="AD376" s="135"/>
      <c r="AE376" s="135"/>
      <c r="AF376" s="135"/>
      <c r="AG376" s="135"/>
      <c r="AH376" s="135"/>
      <c r="AI376" s="135"/>
      <c r="AJ376" s="135"/>
      <c r="AK376" s="135"/>
      <c r="AL376" s="135"/>
    </row>
    <row r="377" spans="1:38" ht="13.5" thickBot="1" x14ac:dyDescent="0.25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  <c r="AA377" s="135"/>
      <c r="AB377" s="135"/>
      <c r="AC377" s="135"/>
      <c r="AD377" s="135"/>
      <c r="AE377" s="135"/>
      <c r="AF377" s="135"/>
      <c r="AG377" s="135"/>
      <c r="AH377" s="135"/>
      <c r="AI377" s="135"/>
      <c r="AJ377" s="135"/>
      <c r="AK377" s="135"/>
      <c r="AL377" s="135"/>
    </row>
    <row r="378" spans="1:38" ht="13.5" thickBot="1" x14ac:dyDescent="0.25">
      <c r="A378" s="135"/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  <c r="AA378" s="135"/>
      <c r="AB378" s="135"/>
      <c r="AC378" s="135"/>
      <c r="AD378" s="135"/>
      <c r="AE378" s="135"/>
      <c r="AF378" s="135"/>
      <c r="AG378" s="135"/>
      <c r="AH378" s="135"/>
      <c r="AI378" s="135"/>
      <c r="AJ378" s="135"/>
      <c r="AK378" s="135"/>
      <c r="AL378" s="135"/>
    </row>
    <row r="379" spans="1:38" ht="13.5" thickBot="1" x14ac:dyDescent="0.25">
      <c r="A379" s="135"/>
      <c r="B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  <c r="AA379" s="135"/>
      <c r="AB379" s="135"/>
      <c r="AC379" s="135"/>
      <c r="AD379" s="135"/>
      <c r="AE379" s="135"/>
      <c r="AF379" s="135"/>
      <c r="AG379" s="135"/>
      <c r="AH379" s="135"/>
      <c r="AI379" s="135"/>
      <c r="AJ379" s="135"/>
      <c r="AK379" s="135"/>
      <c r="AL379" s="135"/>
    </row>
    <row r="380" spans="1:38" ht="13.5" thickBot="1" x14ac:dyDescent="0.25">
      <c r="A380" s="135"/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  <c r="AA380" s="135"/>
      <c r="AB380" s="135"/>
      <c r="AC380" s="135"/>
      <c r="AD380" s="135"/>
      <c r="AE380" s="135"/>
      <c r="AF380" s="135"/>
      <c r="AG380" s="135"/>
      <c r="AH380" s="135"/>
      <c r="AI380" s="135"/>
      <c r="AJ380" s="135"/>
      <c r="AK380" s="135"/>
      <c r="AL380" s="135"/>
    </row>
    <row r="381" spans="1:38" ht="13.5" thickBot="1" x14ac:dyDescent="0.25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  <c r="AA381" s="135"/>
      <c r="AB381" s="135"/>
      <c r="AC381" s="135"/>
      <c r="AD381" s="135"/>
      <c r="AE381" s="135"/>
      <c r="AF381" s="135"/>
      <c r="AG381" s="135"/>
      <c r="AH381" s="135"/>
      <c r="AI381" s="135"/>
      <c r="AJ381" s="135"/>
      <c r="AK381" s="135"/>
      <c r="AL381" s="135"/>
    </row>
    <row r="382" spans="1:38" ht="13.5" thickBot="1" x14ac:dyDescent="0.25">
      <c r="A382" s="135"/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  <c r="AA382" s="135"/>
      <c r="AB382" s="135"/>
      <c r="AC382" s="135"/>
      <c r="AD382" s="135"/>
      <c r="AE382" s="135"/>
      <c r="AF382" s="135"/>
      <c r="AG382" s="135"/>
      <c r="AH382" s="135"/>
      <c r="AI382" s="135"/>
      <c r="AJ382" s="135"/>
      <c r="AK382" s="135"/>
      <c r="AL382" s="135"/>
    </row>
    <row r="383" spans="1:38" ht="13.5" thickBot="1" x14ac:dyDescent="0.25">
      <c r="A383" s="135"/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  <c r="AA383" s="135"/>
      <c r="AB383" s="135"/>
      <c r="AC383" s="135"/>
      <c r="AD383" s="135"/>
      <c r="AE383" s="135"/>
      <c r="AF383" s="135"/>
      <c r="AG383" s="135"/>
      <c r="AH383" s="135"/>
      <c r="AI383" s="135"/>
      <c r="AJ383" s="135"/>
      <c r="AK383" s="135"/>
      <c r="AL383" s="135"/>
    </row>
    <row r="384" spans="1:38" ht="13.5" thickBot="1" x14ac:dyDescent="0.25">
      <c r="A384" s="135"/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  <c r="AA384" s="135"/>
      <c r="AB384" s="135"/>
      <c r="AC384" s="135"/>
      <c r="AD384" s="135"/>
      <c r="AE384" s="135"/>
      <c r="AF384" s="135"/>
      <c r="AG384" s="135"/>
      <c r="AH384" s="135"/>
      <c r="AI384" s="135"/>
      <c r="AJ384" s="135"/>
      <c r="AK384" s="135"/>
      <c r="AL384" s="135"/>
    </row>
    <row r="385" spans="1:38" ht="13.5" thickBot="1" x14ac:dyDescent="0.25">
      <c r="A385" s="135"/>
      <c r="B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  <c r="AA385" s="135"/>
      <c r="AB385" s="135"/>
      <c r="AC385" s="135"/>
      <c r="AD385" s="135"/>
      <c r="AE385" s="135"/>
      <c r="AF385" s="135"/>
      <c r="AG385" s="135"/>
      <c r="AH385" s="135"/>
      <c r="AI385" s="135"/>
      <c r="AJ385" s="135"/>
      <c r="AK385" s="135"/>
      <c r="AL385" s="135"/>
    </row>
    <row r="386" spans="1:38" ht="13.5" thickBot="1" x14ac:dyDescent="0.25">
      <c r="A386" s="135"/>
      <c r="B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  <c r="AA386" s="135"/>
      <c r="AB386" s="135"/>
      <c r="AC386" s="135"/>
      <c r="AD386" s="135"/>
      <c r="AE386" s="135"/>
      <c r="AF386" s="135"/>
      <c r="AG386" s="135"/>
      <c r="AH386" s="135"/>
      <c r="AI386" s="135"/>
      <c r="AJ386" s="135"/>
      <c r="AK386" s="135"/>
      <c r="AL386" s="135"/>
    </row>
    <row r="387" spans="1:38" ht="13.5" thickBot="1" x14ac:dyDescent="0.25">
      <c r="A387" s="135"/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  <c r="AA387" s="135"/>
      <c r="AB387" s="135"/>
      <c r="AC387" s="135"/>
      <c r="AD387" s="135"/>
      <c r="AE387" s="135"/>
      <c r="AF387" s="135"/>
      <c r="AG387" s="135"/>
      <c r="AH387" s="135"/>
      <c r="AI387" s="135"/>
      <c r="AJ387" s="135"/>
      <c r="AK387" s="135"/>
      <c r="AL387" s="135"/>
    </row>
    <row r="388" spans="1:38" ht="13.5" thickBot="1" x14ac:dyDescent="0.25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  <c r="AA388" s="135"/>
      <c r="AB388" s="135"/>
      <c r="AC388" s="135"/>
      <c r="AD388" s="135"/>
      <c r="AE388" s="135"/>
      <c r="AF388" s="135"/>
      <c r="AG388" s="135"/>
      <c r="AH388" s="135"/>
      <c r="AI388" s="135"/>
      <c r="AJ388" s="135"/>
      <c r="AK388" s="135"/>
      <c r="AL388" s="135"/>
    </row>
    <row r="389" spans="1:38" ht="13.5" thickBot="1" x14ac:dyDescent="0.25">
      <c r="A389" s="135"/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  <c r="AA389" s="135"/>
      <c r="AB389" s="135"/>
      <c r="AC389" s="135"/>
      <c r="AD389" s="135"/>
      <c r="AE389" s="135"/>
      <c r="AF389" s="135"/>
      <c r="AG389" s="135"/>
      <c r="AH389" s="135"/>
      <c r="AI389" s="135"/>
      <c r="AJ389" s="135"/>
      <c r="AK389" s="135"/>
      <c r="AL389" s="135"/>
    </row>
    <row r="390" spans="1:38" ht="13.5" thickBot="1" x14ac:dyDescent="0.25">
      <c r="A390" s="135"/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  <c r="AA390" s="135"/>
      <c r="AB390" s="135"/>
      <c r="AC390" s="135"/>
      <c r="AD390" s="135"/>
      <c r="AE390" s="135"/>
      <c r="AF390" s="135"/>
      <c r="AG390" s="135"/>
      <c r="AH390" s="135"/>
      <c r="AI390" s="135"/>
      <c r="AJ390" s="135"/>
      <c r="AK390" s="135"/>
      <c r="AL390" s="135"/>
    </row>
    <row r="391" spans="1:38" ht="13.5" thickBot="1" x14ac:dyDescent="0.25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  <c r="AA391" s="135"/>
      <c r="AB391" s="135"/>
      <c r="AC391" s="135"/>
      <c r="AD391" s="135"/>
      <c r="AE391" s="135"/>
      <c r="AF391" s="135"/>
      <c r="AG391" s="135"/>
      <c r="AH391" s="135"/>
      <c r="AI391" s="135"/>
      <c r="AJ391" s="135"/>
      <c r="AK391" s="135"/>
      <c r="AL391" s="135"/>
    </row>
    <row r="392" spans="1:38" ht="13.5" thickBot="1" x14ac:dyDescent="0.25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  <c r="AA392" s="135"/>
      <c r="AB392" s="135"/>
      <c r="AC392" s="135"/>
      <c r="AD392" s="135"/>
      <c r="AE392" s="135"/>
      <c r="AF392" s="135"/>
      <c r="AG392" s="135"/>
      <c r="AH392" s="135"/>
      <c r="AI392" s="135"/>
      <c r="AJ392" s="135"/>
      <c r="AK392" s="135"/>
      <c r="AL392" s="135"/>
    </row>
    <row r="393" spans="1:38" ht="13.5" thickBot="1" x14ac:dyDescent="0.25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  <c r="AA393" s="135"/>
      <c r="AB393" s="135"/>
      <c r="AC393" s="135"/>
      <c r="AD393" s="135"/>
      <c r="AE393" s="135"/>
      <c r="AF393" s="135"/>
      <c r="AG393" s="135"/>
      <c r="AH393" s="135"/>
      <c r="AI393" s="135"/>
      <c r="AJ393" s="135"/>
      <c r="AK393" s="135"/>
      <c r="AL393" s="135"/>
    </row>
    <row r="394" spans="1:38" ht="13.5" thickBot="1" x14ac:dyDescent="0.25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  <c r="AA394" s="135"/>
      <c r="AB394" s="135"/>
      <c r="AC394" s="135"/>
      <c r="AD394" s="135"/>
      <c r="AE394" s="135"/>
      <c r="AF394" s="135"/>
      <c r="AG394" s="135"/>
      <c r="AH394" s="135"/>
      <c r="AI394" s="135"/>
      <c r="AJ394" s="135"/>
      <c r="AK394" s="135"/>
      <c r="AL394" s="135"/>
    </row>
    <row r="395" spans="1:38" ht="13.5" thickBot="1" x14ac:dyDescent="0.25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  <c r="AA395" s="135"/>
      <c r="AB395" s="135"/>
      <c r="AC395" s="135"/>
      <c r="AD395" s="135"/>
      <c r="AE395" s="135"/>
      <c r="AF395" s="135"/>
      <c r="AG395" s="135"/>
      <c r="AH395" s="135"/>
      <c r="AI395" s="135"/>
      <c r="AJ395" s="135"/>
      <c r="AK395" s="135"/>
      <c r="AL395" s="135"/>
    </row>
    <row r="396" spans="1:38" ht="13.5" thickBot="1" x14ac:dyDescent="0.25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  <c r="AA396" s="135"/>
      <c r="AB396" s="135"/>
      <c r="AC396" s="135"/>
      <c r="AD396" s="135"/>
      <c r="AE396" s="135"/>
      <c r="AF396" s="135"/>
      <c r="AG396" s="135"/>
      <c r="AH396" s="135"/>
      <c r="AI396" s="135"/>
      <c r="AJ396" s="135"/>
      <c r="AK396" s="135"/>
      <c r="AL396" s="135"/>
    </row>
    <row r="397" spans="1:38" ht="13.5" thickBot="1" x14ac:dyDescent="0.25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  <c r="AA397" s="135"/>
      <c r="AB397" s="135"/>
      <c r="AC397" s="135"/>
      <c r="AD397" s="135"/>
      <c r="AE397" s="135"/>
      <c r="AF397" s="135"/>
      <c r="AG397" s="135"/>
      <c r="AH397" s="135"/>
      <c r="AI397" s="135"/>
      <c r="AJ397" s="135"/>
      <c r="AK397" s="135"/>
      <c r="AL397" s="135"/>
    </row>
    <row r="398" spans="1:38" ht="13.5" thickBot="1" x14ac:dyDescent="0.25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  <c r="AA398" s="135"/>
      <c r="AB398" s="135"/>
      <c r="AC398" s="135"/>
      <c r="AD398" s="135"/>
      <c r="AE398" s="135"/>
      <c r="AF398" s="135"/>
      <c r="AG398" s="135"/>
      <c r="AH398" s="135"/>
      <c r="AI398" s="135"/>
      <c r="AJ398" s="135"/>
      <c r="AK398" s="135"/>
      <c r="AL398" s="135"/>
    </row>
    <row r="399" spans="1:38" ht="13.5" thickBot="1" x14ac:dyDescent="0.25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  <c r="AA399" s="135"/>
      <c r="AB399" s="135"/>
      <c r="AC399" s="135"/>
      <c r="AD399" s="135"/>
      <c r="AE399" s="135"/>
      <c r="AF399" s="135"/>
      <c r="AG399" s="135"/>
      <c r="AH399" s="135"/>
      <c r="AI399" s="135"/>
      <c r="AJ399" s="135"/>
      <c r="AK399" s="135"/>
      <c r="AL399" s="135"/>
    </row>
    <row r="400" spans="1:38" ht="13.5" thickBot="1" x14ac:dyDescent="0.25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  <c r="AA400" s="135"/>
      <c r="AB400" s="135"/>
      <c r="AC400" s="135"/>
      <c r="AD400" s="135"/>
      <c r="AE400" s="135"/>
      <c r="AF400" s="135"/>
      <c r="AG400" s="135"/>
      <c r="AH400" s="135"/>
      <c r="AI400" s="135"/>
      <c r="AJ400" s="135"/>
      <c r="AK400" s="135"/>
      <c r="AL400" s="135"/>
    </row>
    <row r="401" spans="1:38" ht="13.5" thickBot="1" x14ac:dyDescent="0.25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  <c r="AA401" s="135"/>
      <c r="AB401" s="135"/>
      <c r="AC401" s="135"/>
      <c r="AD401" s="135"/>
      <c r="AE401" s="135"/>
      <c r="AF401" s="135"/>
      <c r="AG401" s="135"/>
      <c r="AH401" s="135"/>
      <c r="AI401" s="135"/>
      <c r="AJ401" s="135"/>
      <c r="AK401" s="135"/>
      <c r="AL401" s="135"/>
    </row>
    <row r="402" spans="1:38" ht="13.5" thickBot="1" x14ac:dyDescent="0.25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  <c r="AA402" s="135"/>
      <c r="AB402" s="135"/>
      <c r="AC402" s="135"/>
      <c r="AD402" s="135"/>
      <c r="AE402" s="135"/>
      <c r="AF402" s="135"/>
      <c r="AG402" s="135"/>
      <c r="AH402" s="135"/>
      <c r="AI402" s="135"/>
      <c r="AJ402" s="135"/>
      <c r="AK402" s="135"/>
      <c r="AL402" s="135"/>
    </row>
    <row r="403" spans="1:38" ht="13.5" thickBot="1" x14ac:dyDescent="0.25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  <c r="AA403" s="135"/>
      <c r="AB403" s="135"/>
      <c r="AC403" s="135"/>
      <c r="AD403" s="135"/>
      <c r="AE403" s="135"/>
      <c r="AF403" s="135"/>
      <c r="AG403" s="135"/>
      <c r="AH403" s="135"/>
      <c r="AI403" s="135"/>
      <c r="AJ403" s="135"/>
      <c r="AK403" s="135"/>
      <c r="AL403" s="135"/>
    </row>
    <row r="404" spans="1:38" ht="13.5" thickBot="1" x14ac:dyDescent="0.25">
      <c r="A404" s="135"/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  <c r="AA404" s="135"/>
      <c r="AB404" s="135"/>
      <c r="AC404" s="135"/>
      <c r="AD404" s="135"/>
      <c r="AE404" s="135"/>
      <c r="AF404" s="135"/>
      <c r="AG404" s="135"/>
      <c r="AH404" s="135"/>
      <c r="AI404" s="135"/>
      <c r="AJ404" s="135"/>
      <c r="AK404" s="135"/>
      <c r="AL404" s="135"/>
    </row>
    <row r="405" spans="1:38" ht="13.5" thickBot="1" x14ac:dyDescent="0.25">
      <c r="A405" s="135"/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  <c r="AA405" s="135"/>
      <c r="AB405" s="135"/>
      <c r="AC405" s="135"/>
      <c r="AD405" s="135"/>
      <c r="AE405" s="135"/>
      <c r="AF405" s="135"/>
      <c r="AG405" s="135"/>
      <c r="AH405" s="135"/>
      <c r="AI405" s="135"/>
      <c r="AJ405" s="135"/>
      <c r="AK405" s="135"/>
      <c r="AL405" s="135"/>
    </row>
    <row r="406" spans="1:38" ht="13.5" thickBot="1" x14ac:dyDescent="0.25">
      <c r="A406" s="135"/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  <c r="AA406" s="135"/>
      <c r="AB406" s="135"/>
      <c r="AC406" s="135"/>
      <c r="AD406" s="135"/>
      <c r="AE406" s="135"/>
      <c r="AF406" s="135"/>
      <c r="AG406" s="135"/>
      <c r="AH406" s="135"/>
      <c r="AI406" s="135"/>
      <c r="AJ406" s="135"/>
      <c r="AK406" s="135"/>
      <c r="AL406" s="135"/>
    </row>
    <row r="407" spans="1:38" ht="13.5" thickBot="1" x14ac:dyDescent="0.25">
      <c r="A407" s="135"/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  <c r="AA407" s="135"/>
      <c r="AB407" s="135"/>
      <c r="AC407" s="135"/>
      <c r="AD407" s="135"/>
      <c r="AE407" s="135"/>
      <c r="AF407" s="135"/>
      <c r="AG407" s="135"/>
      <c r="AH407" s="135"/>
      <c r="AI407" s="135"/>
      <c r="AJ407" s="135"/>
      <c r="AK407" s="135"/>
      <c r="AL407" s="135"/>
    </row>
    <row r="408" spans="1:38" ht="13.5" thickBot="1" x14ac:dyDescent="0.25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  <c r="AA408" s="135"/>
      <c r="AB408" s="135"/>
      <c r="AC408" s="135"/>
      <c r="AD408" s="135"/>
      <c r="AE408" s="135"/>
      <c r="AF408" s="135"/>
      <c r="AG408" s="135"/>
      <c r="AH408" s="135"/>
      <c r="AI408" s="135"/>
      <c r="AJ408" s="135"/>
      <c r="AK408" s="135"/>
      <c r="AL408" s="135"/>
    </row>
    <row r="409" spans="1:38" ht="13.5" thickBot="1" x14ac:dyDescent="0.25">
      <c r="A409" s="135"/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  <c r="AA409" s="135"/>
      <c r="AB409" s="135"/>
      <c r="AC409" s="135"/>
      <c r="AD409" s="135"/>
      <c r="AE409" s="135"/>
      <c r="AF409" s="135"/>
      <c r="AG409" s="135"/>
      <c r="AH409" s="135"/>
      <c r="AI409" s="135"/>
      <c r="AJ409" s="135"/>
      <c r="AK409" s="135"/>
      <c r="AL409" s="135"/>
    </row>
    <row r="410" spans="1:38" ht="13.5" thickBot="1" x14ac:dyDescent="0.25">
      <c r="A410" s="135"/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  <c r="AA410" s="135"/>
      <c r="AB410" s="135"/>
      <c r="AC410" s="135"/>
      <c r="AD410" s="135"/>
      <c r="AE410" s="135"/>
      <c r="AF410" s="135"/>
      <c r="AG410" s="135"/>
      <c r="AH410" s="135"/>
      <c r="AI410" s="135"/>
      <c r="AJ410" s="135"/>
      <c r="AK410" s="135"/>
      <c r="AL410" s="135"/>
    </row>
    <row r="411" spans="1:38" ht="13.5" thickBot="1" x14ac:dyDescent="0.25">
      <c r="A411" s="135"/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  <c r="AA411" s="135"/>
      <c r="AB411" s="135"/>
      <c r="AC411" s="135"/>
      <c r="AD411" s="135"/>
      <c r="AE411" s="135"/>
      <c r="AF411" s="135"/>
      <c r="AG411" s="135"/>
      <c r="AH411" s="135"/>
      <c r="AI411" s="135"/>
      <c r="AJ411" s="135"/>
      <c r="AK411" s="135"/>
      <c r="AL411" s="135"/>
    </row>
    <row r="412" spans="1:38" ht="13.5" thickBot="1" x14ac:dyDescent="0.25">
      <c r="A412" s="135"/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  <c r="AA412" s="135"/>
      <c r="AB412" s="135"/>
      <c r="AC412" s="135"/>
      <c r="AD412" s="135"/>
      <c r="AE412" s="135"/>
      <c r="AF412" s="135"/>
      <c r="AG412" s="135"/>
      <c r="AH412" s="135"/>
      <c r="AI412" s="135"/>
      <c r="AJ412" s="135"/>
      <c r="AK412" s="135"/>
      <c r="AL412" s="135"/>
    </row>
    <row r="413" spans="1:38" ht="13.5" thickBot="1" x14ac:dyDescent="0.25">
      <c r="A413" s="135"/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  <c r="AA413" s="135"/>
      <c r="AB413" s="135"/>
      <c r="AC413" s="135"/>
      <c r="AD413" s="135"/>
      <c r="AE413" s="135"/>
      <c r="AF413" s="135"/>
      <c r="AG413" s="135"/>
      <c r="AH413" s="135"/>
      <c r="AI413" s="135"/>
      <c r="AJ413" s="135"/>
      <c r="AK413" s="135"/>
      <c r="AL413" s="135"/>
    </row>
    <row r="414" spans="1:38" ht="13.5" thickBot="1" x14ac:dyDescent="0.25">
      <c r="A414" s="135"/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  <c r="AA414" s="135"/>
      <c r="AB414" s="135"/>
      <c r="AC414" s="135"/>
      <c r="AD414" s="135"/>
      <c r="AE414" s="135"/>
      <c r="AF414" s="135"/>
      <c r="AG414" s="135"/>
      <c r="AH414" s="135"/>
      <c r="AI414" s="135"/>
      <c r="AJ414" s="135"/>
      <c r="AK414" s="135"/>
      <c r="AL414" s="135"/>
    </row>
    <row r="415" spans="1:38" ht="13.5" thickBot="1" x14ac:dyDescent="0.25">
      <c r="A415" s="135"/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  <c r="AA415" s="135"/>
      <c r="AB415" s="135"/>
      <c r="AC415" s="135"/>
      <c r="AD415" s="135"/>
      <c r="AE415" s="135"/>
      <c r="AF415" s="135"/>
      <c r="AG415" s="135"/>
      <c r="AH415" s="135"/>
      <c r="AI415" s="135"/>
      <c r="AJ415" s="135"/>
      <c r="AK415" s="135"/>
      <c r="AL415" s="135"/>
    </row>
    <row r="416" spans="1:38" ht="13.5" thickBot="1" x14ac:dyDescent="0.25">
      <c r="A416" s="135"/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  <c r="AA416" s="135"/>
      <c r="AB416" s="135"/>
      <c r="AC416" s="135"/>
      <c r="AD416" s="135"/>
      <c r="AE416" s="135"/>
      <c r="AF416" s="135"/>
      <c r="AG416" s="135"/>
      <c r="AH416" s="135"/>
      <c r="AI416" s="135"/>
      <c r="AJ416" s="135"/>
      <c r="AK416" s="135"/>
      <c r="AL416" s="135"/>
    </row>
    <row r="417" spans="1:38" ht="13.5" thickBot="1" x14ac:dyDescent="0.25">
      <c r="A417" s="135"/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  <c r="AA417" s="135"/>
      <c r="AB417" s="135"/>
      <c r="AC417" s="135"/>
      <c r="AD417" s="135"/>
      <c r="AE417" s="135"/>
      <c r="AF417" s="135"/>
      <c r="AG417" s="135"/>
      <c r="AH417" s="135"/>
      <c r="AI417" s="135"/>
      <c r="AJ417" s="135"/>
      <c r="AK417" s="135"/>
      <c r="AL417" s="135"/>
    </row>
    <row r="418" spans="1:38" ht="13.5" thickBot="1" x14ac:dyDescent="0.25">
      <c r="A418" s="135"/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  <c r="AA418" s="135"/>
      <c r="AB418" s="135"/>
      <c r="AC418" s="135"/>
      <c r="AD418" s="135"/>
      <c r="AE418" s="135"/>
      <c r="AF418" s="135"/>
      <c r="AG418" s="135"/>
      <c r="AH418" s="135"/>
      <c r="AI418" s="135"/>
      <c r="AJ418" s="135"/>
      <c r="AK418" s="135"/>
      <c r="AL418" s="135"/>
    </row>
    <row r="419" spans="1:38" ht="13.5" thickBot="1" x14ac:dyDescent="0.25">
      <c r="A419" s="135"/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  <c r="AA419" s="135"/>
      <c r="AB419" s="135"/>
      <c r="AC419" s="135"/>
      <c r="AD419" s="135"/>
      <c r="AE419" s="135"/>
      <c r="AF419" s="135"/>
      <c r="AG419" s="135"/>
      <c r="AH419" s="135"/>
      <c r="AI419" s="135"/>
      <c r="AJ419" s="135"/>
      <c r="AK419" s="135"/>
      <c r="AL419" s="135"/>
    </row>
    <row r="420" spans="1:38" ht="13.5" thickBot="1" x14ac:dyDescent="0.25">
      <c r="A420" s="135"/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  <c r="AA420" s="135"/>
      <c r="AB420" s="135"/>
      <c r="AC420" s="135"/>
      <c r="AD420" s="135"/>
      <c r="AE420" s="135"/>
      <c r="AF420" s="135"/>
      <c r="AG420" s="135"/>
      <c r="AH420" s="135"/>
      <c r="AI420" s="135"/>
      <c r="AJ420" s="135"/>
      <c r="AK420" s="135"/>
      <c r="AL420" s="135"/>
    </row>
    <row r="421" spans="1:38" ht="13.5" thickBot="1" x14ac:dyDescent="0.25">
      <c r="A421" s="135"/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  <c r="AA421" s="135"/>
      <c r="AB421" s="135"/>
      <c r="AC421" s="135"/>
      <c r="AD421" s="135"/>
      <c r="AE421" s="135"/>
      <c r="AF421" s="135"/>
      <c r="AG421" s="135"/>
      <c r="AH421" s="135"/>
      <c r="AI421" s="135"/>
      <c r="AJ421" s="135"/>
      <c r="AK421" s="135"/>
      <c r="AL421" s="135"/>
    </row>
    <row r="422" spans="1:38" ht="13.5" thickBot="1" x14ac:dyDescent="0.25">
      <c r="A422" s="135"/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  <c r="AA422" s="135"/>
      <c r="AB422" s="135"/>
      <c r="AC422" s="135"/>
      <c r="AD422" s="135"/>
      <c r="AE422" s="135"/>
      <c r="AF422" s="135"/>
      <c r="AG422" s="135"/>
      <c r="AH422" s="135"/>
      <c r="AI422" s="135"/>
      <c r="AJ422" s="135"/>
      <c r="AK422" s="135"/>
      <c r="AL422" s="135"/>
    </row>
    <row r="423" spans="1:38" ht="13.5" thickBot="1" x14ac:dyDescent="0.25">
      <c r="A423" s="135"/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  <c r="AA423" s="135"/>
      <c r="AB423" s="135"/>
      <c r="AC423" s="135"/>
      <c r="AD423" s="135"/>
      <c r="AE423" s="135"/>
      <c r="AF423" s="135"/>
      <c r="AG423" s="135"/>
      <c r="AH423" s="135"/>
      <c r="AI423" s="135"/>
      <c r="AJ423" s="135"/>
      <c r="AK423" s="135"/>
      <c r="AL423" s="135"/>
    </row>
    <row r="424" spans="1:38" ht="13.5" thickBot="1" x14ac:dyDescent="0.25">
      <c r="A424" s="135"/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  <c r="AA424" s="135"/>
      <c r="AB424" s="135"/>
      <c r="AC424" s="135"/>
      <c r="AD424" s="135"/>
      <c r="AE424" s="135"/>
      <c r="AF424" s="135"/>
      <c r="AG424" s="135"/>
      <c r="AH424" s="135"/>
      <c r="AI424" s="135"/>
      <c r="AJ424" s="135"/>
      <c r="AK424" s="135"/>
      <c r="AL424" s="135"/>
    </row>
    <row r="425" spans="1:38" ht="13.5" thickBot="1" x14ac:dyDescent="0.25">
      <c r="A425" s="135"/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  <c r="AA425" s="135"/>
      <c r="AB425" s="135"/>
      <c r="AC425" s="135"/>
      <c r="AD425" s="135"/>
      <c r="AE425" s="135"/>
      <c r="AF425" s="135"/>
      <c r="AG425" s="135"/>
      <c r="AH425" s="135"/>
      <c r="AI425" s="135"/>
      <c r="AJ425" s="135"/>
      <c r="AK425" s="135"/>
      <c r="AL425" s="135"/>
    </row>
    <row r="426" spans="1:38" ht="13.5" thickBot="1" x14ac:dyDescent="0.25">
      <c r="A426" s="135"/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  <c r="AA426" s="135"/>
      <c r="AB426" s="135"/>
      <c r="AC426" s="135"/>
      <c r="AD426" s="135"/>
      <c r="AE426" s="135"/>
      <c r="AF426" s="135"/>
      <c r="AG426" s="135"/>
      <c r="AH426" s="135"/>
      <c r="AI426" s="135"/>
      <c r="AJ426" s="135"/>
      <c r="AK426" s="135"/>
      <c r="AL426" s="135"/>
    </row>
    <row r="427" spans="1:38" ht="13.5" thickBot="1" x14ac:dyDescent="0.25">
      <c r="A427" s="135"/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  <c r="AA427" s="135"/>
      <c r="AB427" s="135"/>
      <c r="AC427" s="135"/>
      <c r="AD427" s="135"/>
      <c r="AE427" s="135"/>
      <c r="AF427" s="135"/>
      <c r="AG427" s="135"/>
      <c r="AH427" s="135"/>
      <c r="AI427" s="135"/>
      <c r="AJ427" s="135"/>
      <c r="AK427" s="135"/>
      <c r="AL427" s="135"/>
    </row>
    <row r="428" spans="1:38" ht="13.5" thickBot="1" x14ac:dyDescent="0.25">
      <c r="A428" s="135"/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  <c r="AA428" s="135"/>
      <c r="AB428" s="135"/>
      <c r="AC428" s="135"/>
      <c r="AD428" s="135"/>
      <c r="AE428" s="135"/>
      <c r="AF428" s="135"/>
      <c r="AG428" s="135"/>
      <c r="AH428" s="135"/>
      <c r="AI428" s="135"/>
      <c r="AJ428" s="135"/>
      <c r="AK428" s="135"/>
      <c r="AL428" s="135"/>
    </row>
    <row r="429" spans="1:38" ht="13.5" thickBot="1" x14ac:dyDescent="0.25">
      <c r="A429" s="135"/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  <c r="AA429" s="135"/>
      <c r="AB429" s="135"/>
      <c r="AC429" s="135"/>
      <c r="AD429" s="135"/>
      <c r="AE429" s="135"/>
      <c r="AF429" s="135"/>
      <c r="AG429" s="135"/>
      <c r="AH429" s="135"/>
      <c r="AI429" s="135"/>
      <c r="AJ429" s="135"/>
      <c r="AK429" s="135"/>
      <c r="AL429" s="135"/>
    </row>
    <row r="430" spans="1:38" ht="13.5" thickBot="1" x14ac:dyDescent="0.25">
      <c r="A430" s="135"/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  <c r="AA430" s="135"/>
      <c r="AB430" s="135"/>
      <c r="AC430" s="135"/>
      <c r="AD430" s="135"/>
      <c r="AE430" s="135"/>
      <c r="AF430" s="135"/>
      <c r="AG430" s="135"/>
      <c r="AH430" s="135"/>
      <c r="AI430" s="135"/>
      <c r="AJ430" s="135"/>
      <c r="AK430" s="135"/>
      <c r="AL430" s="135"/>
    </row>
    <row r="431" spans="1:38" ht="13.5" thickBot="1" x14ac:dyDescent="0.25">
      <c r="A431" s="135"/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  <c r="AA431" s="135"/>
      <c r="AB431" s="135"/>
      <c r="AC431" s="135"/>
      <c r="AD431" s="135"/>
      <c r="AE431" s="135"/>
      <c r="AF431" s="135"/>
      <c r="AG431" s="135"/>
      <c r="AH431" s="135"/>
      <c r="AI431" s="135"/>
      <c r="AJ431" s="135"/>
      <c r="AK431" s="135"/>
      <c r="AL431" s="135"/>
    </row>
    <row r="432" spans="1:38" ht="13.5" thickBot="1" x14ac:dyDescent="0.25">
      <c r="A432" s="135"/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  <c r="AA432" s="135"/>
      <c r="AB432" s="135"/>
      <c r="AC432" s="135"/>
      <c r="AD432" s="135"/>
      <c r="AE432" s="135"/>
      <c r="AF432" s="135"/>
      <c r="AG432" s="135"/>
      <c r="AH432" s="135"/>
      <c r="AI432" s="135"/>
      <c r="AJ432" s="135"/>
      <c r="AK432" s="135"/>
      <c r="AL432" s="135"/>
    </row>
    <row r="433" spans="1:38" ht="13.5" thickBot="1" x14ac:dyDescent="0.25">
      <c r="A433" s="135"/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  <c r="AA433" s="135"/>
      <c r="AB433" s="135"/>
      <c r="AC433" s="135"/>
      <c r="AD433" s="135"/>
      <c r="AE433" s="135"/>
      <c r="AF433" s="135"/>
      <c r="AG433" s="135"/>
      <c r="AH433" s="135"/>
      <c r="AI433" s="135"/>
      <c r="AJ433" s="135"/>
      <c r="AK433" s="135"/>
      <c r="AL433" s="135"/>
    </row>
    <row r="434" spans="1:38" ht="13.5" thickBot="1" x14ac:dyDescent="0.25">
      <c r="A434" s="135"/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  <c r="AA434" s="135"/>
      <c r="AB434" s="135"/>
      <c r="AC434" s="135"/>
      <c r="AD434" s="135"/>
      <c r="AE434" s="135"/>
      <c r="AF434" s="135"/>
      <c r="AG434" s="135"/>
      <c r="AH434" s="135"/>
      <c r="AI434" s="135"/>
      <c r="AJ434" s="135"/>
      <c r="AK434" s="135"/>
      <c r="AL434" s="135"/>
    </row>
    <row r="435" spans="1:38" ht="13.5" thickBot="1" x14ac:dyDescent="0.25">
      <c r="A435" s="135"/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  <c r="AA435" s="135"/>
      <c r="AB435" s="135"/>
      <c r="AC435" s="135"/>
      <c r="AD435" s="135"/>
      <c r="AE435" s="135"/>
      <c r="AF435" s="135"/>
      <c r="AG435" s="135"/>
      <c r="AH435" s="135"/>
      <c r="AI435" s="135"/>
      <c r="AJ435" s="135"/>
      <c r="AK435" s="135"/>
      <c r="AL435" s="135"/>
    </row>
    <row r="436" spans="1:38" ht="13.5" thickBot="1" x14ac:dyDescent="0.25">
      <c r="A436" s="135"/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  <c r="AA436" s="135"/>
      <c r="AB436" s="135"/>
      <c r="AC436" s="135"/>
      <c r="AD436" s="135"/>
      <c r="AE436" s="135"/>
      <c r="AF436" s="135"/>
      <c r="AG436" s="135"/>
      <c r="AH436" s="135"/>
      <c r="AI436" s="135"/>
      <c r="AJ436" s="135"/>
      <c r="AK436" s="135"/>
      <c r="AL436" s="135"/>
    </row>
    <row r="437" spans="1:38" ht="13.5" thickBot="1" x14ac:dyDescent="0.25">
      <c r="A437" s="135"/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  <c r="AA437" s="135"/>
      <c r="AB437" s="135"/>
      <c r="AC437" s="135"/>
      <c r="AD437" s="135"/>
      <c r="AE437" s="135"/>
      <c r="AF437" s="135"/>
      <c r="AG437" s="135"/>
      <c r="AH437" s="135"/>
      <c r="AI437" s="135"/>
      <c r="AJ437" s="135"/>
      <c r="AK437" s="135"/>
      <c r="AL437" s="135"/>
    </row>
    <row r="438" spans="1:38" ht="13.5" thickBot="1" x14ac:dyDescent="0.25">
      <c r="A438" s="135"/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  <c r="AA438" s="135"/>
      <c r="AB438" s="135"/>
      <c r="AC438" s="135"/>
      <c r="AD438" s="135"/>
      <c r="AE438" s="135"/>
      <c r="AF438" s="135"/>
      <c r="AG438" s="135"/>
      <c r="AH438" s="135"/>
      <c r="AI438" s="135"/>
      <c r="AJ438" s="135"/>
      <c r="AK438" s="135"/>
      <c r="AL438" s="135"/>
    </row>
    <row r="439" spans="1:38" ht="13.5" thickBot="1" x14ac:dyDescent="0.25">
      <c r="A439" s="135"/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  <c r="AA439" s="135"/>
      <c r="AB439" s="135"/>
      <c r="AC439" s="135"/>
      <c r="AD439" s="135"/>
      <c r="AE439" s="135"/>
      <c r="AF439" s="135"/>
      <c r="AG439" s="135"/>
      <c r="AH439" s="135"/>
      <c r="AI439" s="135"/>
      <c r="AJ439" s="135"/>
      <c r="AK439" s="135"/>
      <c r="AL439" s="135"/>
    </row>
    <row r="440" spans="1:38" ht="13.5" thickBot="1" x14ac:dyDescent="0.25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  <c r="AA440" s="135"/>
      <c r="AB440" s="135"/>
      <c r="AC440" s="135"/>
      <c r="AD440" s="135"/>
      <c r="AE440" s="135"/>
      <c r="AF440" s="135"/>
      <c r="AG440" s="135"/>
      <c r="AH440" s="135"/>
      <c r="AI440" s="135"/>
      <c r="AJ440" s="135"/>
      <c r="AK440" s="135"/>
      <c r="AL440" s="135"/>
    </row>
    <row r="441" spans="1:38" ht="13.5" thickBot="1" x14ac:dyDescent="0.25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  <c r="AA441" s="135"/>
      <c r="AB441" s="135"/>
      <c r="AC441" s="135"/>
      <c r="AD441" s="135"/>
      <c r="AE441" s="135"/>
      <c r="AF441" s="135"/>
      <c r="AG441" s="135"/>
      <c r="AH441" s="135"/>
      <c r="AI441" s="135"/>
      <c r="AJ441" s="135"/>
      <c r="AK441" s="135"/>
      <c r="AL441" s="135"/>
    </row>
    <row r="442" spans="1:38" ht="13.5" thickBot="1" x14ac:dyDescent="0.25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  <c r="AA442" s="135"/>
      <c r="AB442" s="135"/>
      <c r="AC442" s="135"/>
      <c r="AD442" s="135"/>
      <c r="AE442" s="135"/>
      <c r="AF442" s="135"/>
      <c r="AG442" s="135"/>
      <c r="AH442" s="135"/>
      <c r="AI442" s="135"/>
      <c r="AJ442" s="135"/>
      <c r="AK442" s="135"/>
      <c r="AL442" s="135"/>
    </row>
    <row r="443" spans="1:38" ht="13.5" thickBot="1" x14ac:dyDescent="0.25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  <c r="AA443" s="135"/>
      <c r="AB443" s="135"/>
      <c r="AC443" s="135"/>
      <c r="AD443" s="135"/>
      <c r="AE443" s="135"/>
      <c r="AF443" s="135"/>
      <c r="AG443" s="135"/>
      <c r="AH443" s="135"/>
      <c r="AI443" s="135"/>
      <c r="AJ443" s="135"/>
      <c r="AK443" s="135"/>
      <c r="AL443" s="135"/>
    </row>
    <row r="444" spans="1:38" ht="13.5" thickBot="1" x14ac:dyDescent="0.25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  <c r="AA444" s="135"/>
      <c r="AB444" s="135"/>
      <c r="AC444" s="135"/>
      <c r="AD444" s="135"/>
      <c r="AE444" s="135"/>
      <c r="AF444" s="135"/>
      <c r="AG444" s="135"/>
      <c r="AH444" s="135"/>
      <c r="AI444" s="135"/>
      <c r="AJ444" s="135"/>
      <c r="AK444" s="135"/>
      <c r="AL444" s="135"/>
    </row>
    <row r="445" spans="1:38" ht="13.5" thickBot="1" x14ac:dyDescent="0.25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  <c r="AA445" s="135"/>
      <c r="AB445" s="135"/>
      <c r="AC445" s="135"/>
      <c r="AD445" s="135"/>
      <c r="AE445" s="135"/>
      <c r="AF445" s="135"/>
      <c r="AG445" s="135"/>
      <c r="AH445" s="135"/>
      <c r="AI445" s="135"/>
      <c r="AJ445" s="135"/>
      <c r="AK445" s="135"/>
      <c r="AL445" s="135"/>
    </row>
    <row r="446" spans="1:38" ht="13.5" thickBot="1" x14ac:dyDescent="0.25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  <c r="AA446" s="135"/>
      <c r="AB446" s="135"/>
      <c r="AC446" s="135"/>
      <c r="AD446" s="135"/>
      <c r="AE446" s="135"/>
      <c r="AF446" s="135"/>
      <c r="AG446" s="135"/>
      <c r="AH446" s="135"/>
      <c r="AI446" s="135"/>
      <c r="AJ446" s="135"/>
      <c r="AK446" s="135"/>
      <c r="AL446" s="135"/>
    </row>
    <row r="447" spans="1:38" ht="13.5" thickBot="1" x14ac:dyDescent="0.25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  <c r="AA447" s="135"/>
      <c r="AB447" s="135"/>
      <c r="AC447" s="135"/>
      <c r="AD447" s="135"/>
      <c r="AE447" s="135"/>
      <c r="AF447" s="135"/>
      <c r="AG447" s="135"/>
      <c r="AH447" s="135"/>
      <c r="AI447" s="135"/>
      <c r="AJ447" s="135"/>
      <c r="AK447" s="135"/>
      <c r="AL447" s="135"/>
    </row>
    <row r="448" spans="1:38" ht="13.5" thickBot="1" x14ac:dyDescent="0.25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  <c r="AA448" s="135"/>
      <c r="AB448" s="135"/>
      <c r="AC448" s="135"/>
      <c r="AD448" s="135"/>
      <c r="AE448" s="135"/>
      <c r="AF448" s="135"/>
      <c r="AG448" s="135"/>
      <c r="AH448" s="135"/>
      <c r="AI448" s="135"/>
      <c r="AJ448" s="135"/>
      <c r="AK448" s="135"/>
      <c r="AL448" s="135"/>
    </row>
    <row r="449" spans="1:38" ht="13.5" thickBot="1" x14ac:dyDescent="0.25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  <c r="AA449" s="135"/>
      <c r="AB449" s="135"/>
      <c r="AC449" s="135"/>
      <c r="AD449" s="135"/>
      <c r="AE449" s="135"/>
      <c r="AF449" s="135"/>
      <c r="AG449" s="135"/>
      <c r="AH449" s="135"/>
      <c r="AI449" s="135"/>
      <c r="AJ449" s="135"/>
      <c r="AK449" s="135"/>
      <c r="AL449" s="135"/>
    </row>
    <row r="450" spans="1:38" ht="13.5" thickBot="1" x14ac:dyDescent="0.25">
      <c r="A450" s="135"/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  <c r="AA450" s="135"/>
      <c r="AB450" s="135"/>
      <c r="AC450" s="135"/>
      <c r="AD450" s="135"/>
      <c r="AE450" s="135"/>
      <c r="AF450" s="135"/>
      <c r="AG450" s="135"/>
      <c r="AH450" s="135"/>
      <c r="AI450" s="135"/>
      <c r="AJ450" s="135"/>
      <c r="AK450" s="135"/>
      <c r="AL450" s="135"/>
    </row>
    <row r="451" spans="1:38" ht="13.5" thickBot="1" x14ac:dyDescent="0.25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  <c r="AA451" s="135"/>
      <c r="AB451" s="135"/>
      <c r="AC451" s="135"/>
      <c r="AD451" s="135"/>
      <c r="AE451" s="135"/>
      <c r="AF451" s="135"/>
      <c r="AG451" s="135"/>
      <c r="AH451" s="135"/>
      <c r="AI451" s="135"/>
      <c r="AJ451" s="135"/>
      <c r="AK451" s="135"/>
      <c r="AL451" s="135"/>
    </row>
    <row r="452" spans="1:38" ht="13.5" thickBot="1" x14ac:dyDescent="0.25">
      <c r="A452" s="135"/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  <c r="AA452" s="135"/>
      <c r="AB452" s="135"/>
      <c r="AC452" s="135"/>
      <c r="AD452" s="135"/>
      <c r="AE452" s="135"/>
      <c r="AF452" s="135"/>
      <c r="AG452" s="135"/>
      <c r="AH452" s="135"/>
      <c r="AI452" s="135"/>
      <c r="AJ452" s="135"/>
      <c r="AK452" s="135"/>
      <c r="AL452" s="135"/>
    </row>
    <row r="453" spans="1:38" ht="13.5" thickBot="1" x14ac:dyDescent="0.25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  <c r="AA453" s="135"/>
      <c r="AB453" s="135"/>
      <c r="AC453" s="135"/>
      <c r="AD453" s="135"/>
      <c r="AE453" s="135"/>
      <c r="AF453" s="135"/>
      <c r="AG453" s="135"/>
      <c r="AH453" s="135"/>
      <c r="AI453" s="135"/>
      <c r="AJ453" s="135"/>
      <c r="AK453" s="135"/>
      <c r="AL453" s="135"/>
    </row>
    <row r="454" spans="1:38" ht="13.5" thickBot="1" x14ac:dyDescent="0.25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  <c r="AA454" s="135"/>
      <c r="AB454" s="135"/>
      <c r="AC454" s="135"/>
      <c r="AD454" s="135"/>
      <c r="AE454" s="135"/>
      <c r="AF454" s="135"/>
      <c r="AG454" s="135"/>
      <c r="AH454" s="135"/>
      <c r="AI454" s="135"/>
      <c r="AJ454" s="135"/>
      <c r="AK454" s="135"/>
      <c r="AL454" s="135"/>
    </row>
    <row r="455" spans="1:38" ht="13.5" thickBot="1" x14ac:dyDescent="0.25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  <c r="AA455" s="135"/>
      <c r="AB455" s="135"/>
      <c r="AC455" s="135"/>
      <c r="AD455" s="135"/>
      <c r="AE455" s="135"/>
      <c r="AF455" s="135"/>
      <c r="AG455" s="135"/>
      <c r="AH455" s="135"/>
      <c r="AI455" s="135"/>
      <c r="AJ455" s="135"/>
      <c r="AK455" s="135"/>
      <c r="AL455" s="135"/>
    </row>
    <row r="456" spans="1:38" ht="13.5" thickBot="1" x14ac:dyDescent="0.25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  <c r="AA456" s="135"/>
      <c r="AB456" s="135"/>
      <c r="AC456" s="135"/>
      <c r="AD456" s="135"/>
      <c r="AE456" s="135"/>
      <c r="AF456" s="135"/>
      <c r="AG456" s="135"/>
      <c r="AH456" s="135"/>
      <c r="AI456" s="135"/>
      <c r="AJ456" s="135"/>
      <c r="AK456" s="135"/>
      <c r="AL456" s="135"/>
    </row>
    <row r="457" spans="1:38" ht="13.5" thickBot="1" x14ac:dyDescent="0.25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  <c r="AA457" s="135"/>
      <c r="AB457" s="135"/>
      <c r="AC457" s="135"/>
      <c r="AD457" s="135"/>
      <c r="AE457" s="135"/>
      <c r="AF457" s="135"/>
      <c r="AG457" s="135"/>
      <c r="AH457" s="135"/>
      <c r="AI457" s="135"/>
      <c r="AJ457" s="135"/>
      <c r="AK457" s="135"/>
      <c r="AL457" s="135"/>
    </row>
    <row r="458" spans="1:38" ht="13.5" thickBot="1" x14ac:dyDescent="0.25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  <c r="AA458" s="135"/>
      <c r="AB458" s="135"/>
      <c r="AC458" s="135"/>
      <c r="AD458" s="135"/>
      <c r="AE458" s="135"/>
      <c r="AF458" s="135"/>
      <c r="AG458" s="135"/>
      <c r="AH458" s="135"/>
      <c r="AI458" s="135"/>
      <c r="AJ458" s="135"/>
      <c r="AK458" s="135"/>
      <c r="AL458" s="135"/>
    </row>
    <row r="459" spans="1:38" ht="13.5" thickBot="1" x14ac:dyDescent="0.25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  <c r="AA459" s="135"/>
      <c r="AB459" s="135"/>
      <c r="AC459" s="135"/>
      <c r="AD459" s="135"/>
      <c r="AE459" s="135"/>
      <c r="AF459" s="135"/>
      <c r="AG459" s="135"/>
      <c r="AH459" s="135"/>
      <c r="AI459" s="135"/>
      <c r="AJ459" s="135"/>
      <c r="AK459" s="135"/>
      <c r="AL459" s="135"/>
    </row>
    <row r="460" spans="1:38" ht="13.5" thickBot="1" x14ac:dyDescent="0.25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  <c r="AA460" s="135"/>
      <c r="AB460" s="135"/>
      <c r="AC460" s="135"/>
      <c r="AD460" s="135"/>
      <c r="AE460" s="135"/>
      <c r="AF460" s="135"/>
      <c r="AG460" s="135"/>
      <c r="AH460" s="135"/>
      <c r="AI460" s="135"/>
      <c r="AJ460" s="135"/>
      <c r="AK460" s="135"/>
      <c r="AL460" s="135"/>
    </row>
    <row r="461" spans="1:38" ht="13.5" thickBot="1" x14ac:dyDescent="0.25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  <c r="AA461" s="135"/>
      <c r="AB461" s="135"/>
      <c r="AC461" s="135"/>
      <c r="AD461" s="135"/>
      <c r="AE461" s="135"/>
      <c r="AF461" s="135"/>
      <c r="AG461" s="135"/>
      <c r="AH461" s="135"/>
      <c r="AI461" s="135"/>
      <c r="AJ461" s="135"/>
      <c r="AK461" s="135"/>
      <c r="AL461" s="135"/>
    </row>
    <row r="462" spans="1:38" ht="13.5" thickBot="1" x14ac:dyDescent="0.25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  <c r="AA462" s="135"/>
      <c r="AB462" s="135"/>
      <c r="AC462" s="135"/>
      <c r="AD462" s="135"/>
      <c r="AE462" s="135"/>
      <c r="AF462" s="135"/>
      <c r="AG462" s="135"/>
      <c r="AH462" s="135"/>
      <c r="AI462" s="135"/>
      <c r="AJ462" s="135"/>
      <c r="AK462" s="135"/>
      <c r="AL462" s="135"/>
    </row>
    <row r="463" spans="1:38" ht="13.5" thickBot="1" x14ac:dyDescent="0.25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  <c r="AA463" s="135"/>
      <c r="AB463" s="135"/>
      <c r="AC463" s="135"/>
      <c r="AD463" s="135"/>
      <c r="AE463" s="135"/>
      <c r="AF463" s="135"/>
      <c r="AG463" s="135"/>
      <c r="AH463" s="135"/>
      <c r="AI463" s="135"/>
      <c r="AJ463" s="135"/>
      <c r="AK463" s="135"/>
      <c r="AL463" s="135"/>
    </row>
    <row r="464" spans="1:38" ht="13.5" thickBot="1" x14ac:dyDescent="0.25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  <c r="AA464" s="135"/>
      <c r="AB464" s="135"/>
      <c r="AC464" s="135"/>
      <c r="AD464" s="135"/>
      <c r="AE464" s="135"/>
      <c r="AF464" s="135"/>
      <c r="AG464" s="135"/>
      <c r="AH464" s="135"/>
      <c r="AI464" s="135"/>
      <c r="AJ464" s="135"/>
      <c r="AK464" s="135"/>
      <c r="AL464" s="135"/>
    </row>
    <row r="465" spans="1:38" ht="13.5" thickBot="1" x14ac:dyDescent="0.25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  <c r="AA465" s="135"/>
      <c r="AB465" s="135"/>
      <c r="AC465" s="135"/>
      <c r="AD465" s="135"/>
      <c r="AE465" s="135"/>
      <c r="AF465" s="135"/>
      <c r="AG465" s="135"/>
      <c r="AH465" s="135"/>
      <c r="AI465" s="135"/>
      <c r="AJ465" s="135"/>
      <c r="AK465" s="135"/>
      <c r="AL465" s="135"/>
    </row>
    <row r="466" spans="1:38" ht="13.5" thickBot="1" x14ac:dyDescent="0.25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  <c r="AA466" s="135"/>
      <c r="AB466" s="135"/>
      <c r="AC466" s="135"/>
      <c r="AD466" s="135"/>
      <c r="AE466" s="135"/>
      <c r="AF466" s="135"/>
      <c r="AG466" s="135"/>
      <c r="AH466" s="135"/>
      <c r="AI466" s="135"/>
      <c r="AJ466" s="135"/>
      <c r="AK466" s="135"/>
      <c r="AL466" s="135"/>
    </row>
    <row r="467" spans="1:38" ht="13.5" thickBot="1" x14ac:dyDescent="0.25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  <c r="AA467" s="135"/>
      <c r="AB467" s="135"/>
      <c r="AC467" s="135"/>
      <c r="AD467" s="135"/>
      <c r="AE467" s="135"/>
      <c r="AF467" s="135"/>
      <c r="AG467" s="135"/>
      <c r="AH467" s="135"/>
      <c r="AI467" s="135"/>
      <c r="AJ467" s="135"/>
      <c r="AK467" s="135"/>
      <c r="AL467" s="135"/>
    </row>
    <row r="468" spans="1:38" ht="13.5" thickBot="1" x14ac:dyDescent="0.25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  <c r="AA468" s="135"/>
      <c r="AB468" s="135"/>
      <c r="AC468" s="135"/>
      <c r="AD468" s="135"/>
      <c r="AE468" s="135"/>
      <c r="AF468" s="135"/>
      <c r="AG468" s="135"/>
      <c r="AH468" s="135"/>
      <c r="AI468" s="135"/>
      <c r="AJ468" s="135"/>
      <c r="AK468" s="135"/>
      <c r="AL468" s="135"/>
    </row>
    <row r="469" spans="1:38" ht="13.5" thickBot="1" x14ac:dyDescent="0.25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  <c r="AA469" s="135"/>
      <c r="AB469" s="135"/>
      <c r="AC469" s="135"/>
      <c r="AD469" s="135"/>
      <c r="AE469" s="135"/>
      <c r="AF469" s="135"/>
      <c r="AG469" s="135"/>
      <c r="AH469" s="135"/>
      <c r="AI469" s="135"/>
      <c r="AJ469" s="135"/>
      <c r="AK469" s="135"/>
      <c r="AL469" s="135"/>
    </row>
    <row r="470" spans="1:38" ht="13.5" thickBot="1" x14ac:dyDescent="0.25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  <c r="AA470" s="135"/>
      <c r="AB470" s="135"/>
      <c r="AC470" s="135"/>
      <c r="AD470" s="135"/>
      <c r="AE470" s="135"/>
      <c r="AF470" s="135"/>
      <c r="AG470" s="135"/>
      <c r="AH470" s="135"/>
      <c r="AI470" s="135"/>
      <c r="AJ470" s="135"/>
      <c r="AK470" s="135"/>
      <c r="AL470" s="135"/>
    </row>
    <row r="471" spans="1:38" ht="13.5" thickBot="1" x14ac:dyDescent="0.25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  <c r="AA471" s="135"/>
      <c r="AB471" s="135"/>
      <c r="AC471" s="135"/>
      <c r="AD471" s="135"/>
      <c r="AE471" s="135"/>
      <c r="AF471" s="135"/>
      <c r="AG471" s="135"/>
      <c r="AH471" s="135"/>
      <c r="AI471" s="135"/>
      <c r="AJ471" s="135"/>
      <c r="AK471" s="135"/>
      <c r="AL471" s="135"/>
    </row>
    <row r="472" spans="1:38" ht="13.5" thickBot="1" x14ac:dyDescent="0.25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  <c r="AA472" s="135"/>
      <c r="AB472" s="135"/>
      <c r="AC472" s="135"/>
      <c r="AD472" s="135"/>
      <c r="AE472" s="135"/>
      <c r="AF472" s="135"/>
      <c r="AG472" s="135"/>
      <c r="AH472" s="135"/>
      <c r="AI472" s="135"/>
      <c r="AJ472" s="135"/>
      <c r="AK472" s="135"/>
      <c r="AL472" s="135"/>
    </row>
    <row r="473" spans="1:38" ht="13.5" thickBot="1" x14ac:dyDescent="0.25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  <c r="AA473" s="135"/>
      <c r="AB473" s="135"/>
      <c r="AC473" s="135"/>
      <c r="AD473" s="135"/>
      <c r="AE473" s="135"/>
      <c r="AF473" s="135"/>
      <c r="AG473" s="135"/>
      <c r="AH473" s="135"/>
      <c r="AI473" s="135"/>
      <c r="AJ473" s="135"/>
      <c r="AK473" s="135"/>
      <c r="AL473" s="135"/>
    </row>
    <row r="474" spans="1:38" ht="13.5" thickBot="1" x14ac:dyDescent="0.25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  <c r="AA474" s="135"/>
      <c r="AB474" s="135"/>
      <c r="AC474" s="135"/>
      <c r="AD474" s="135"/>
      <c r="AE474" s="135"/>
      <c r="AF474" s="135"/>
      <c r="AG474" s="135"/>
      <c r="AH474" s="135"/>
      <c r="AI474" s="135"/>
      <c r="AJ474" s="135"/>
      <c r="AK474" s="135"/>
      <c r="AL474" s="135"/>
    </row>
    <row r="475" spans="1:38" ht="13.5" thickBot="1" x14ac:dyDescent="0.25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  <c r="AA475" s="135"/>
      <c r="AB475" s="135"/>
      <c r="AC475" s="135"/>
      <c r="AD475" s="135"/>
      <c r="AE475" s="135"/>
      <c r="AF475" s="135"/>
      <c r="AG475" s="135"/>
      <c r="AH475" s="135"/>
      <c r="AI475" s="135"/>
      <c r="AJ475" s="135"/>
      <c r="AK475" s="135"/>
      <c r="AL475" s="135"/>
    </row>
    <row r="476" spans="1:38" ht="13.5" thickBot="1" x14ac:dyDescent="0.25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  <c r="AA476" s="135"/>
      <c r="AB476" s="135"/>
      <c r="AC476" s="135"/>
      <c r="AD476" s="135"/>
      <c r="AE476" s="135"/>
      <c r="AF476" s="135"/>
      <c r="AG476" s="135"/>
      <c r="AH476" s="135"/>
      <c r="AI476" s="135"/>
      <c r="AJ476" s="135"/>
      <c r="AK476" s="135"/>
      <c r="AL476" s="135"/>
    </row>
    <row r="477" spans="1:38" ht="13.5" thickBot="1" x14ac:dyDescent="0.25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  <c r="AA477" s="135"/>
      <c r="AB477" s="135"/>
      <c r="AC477" s="135"/>
      <c r="AD477" s="135"/>
      <c r="AE477" s="135"/>
      <c r="AF477" s="135"/>
      <c r="AG477" s="135"/>
      <c r="AH477" s="135"/>
      <c r="AI477" s="135"/>
      <c r="AJ477" s="135"/>
      <c r="AK477" s="135"/>
      <c r="AL477" s="135"/>
    </row>
    <row r="478" spans="1:38" ht="13.5" thickBot="1" x14ac:dyDescent="0.25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  <c r="AA478" s="135"/>
      <c r="AB478" s="135"/>
      <c r="AC478" s="135"/>
      <c r="AD478" s="135"/>
      <c r="AE478" s="135"/>
      <c r="AF478" s="135"/>
      <c r="AG478" s="135"/>
      <c r="AH478" s="135"/>
      <c r="AI478" s="135"/>
      <c r="AJ478" s="135"/>
      <c r="AK478" s="135"/>
      <c r="AL478" s="135"/>
    </row>
    <row r="479" spans="1:38" ht="13.5" thickBot="1" x14ac:dyDescent="0.25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  <c r="AA479" s="135"/>
      <c r="AB479" s="135"/>
      <c r="AC479" s="135"/>
      <c r="AD479" s="135"/>
      <c r="AE479" s="135"/>
      <c r="AF479" s="135"/>
      <c r="AG479" s="135"/>
      <c r="AH479" s="135"/>
      <c r="AI479" s="135"/>
      <c r="AJ479" s="135"/>
      <c r="AK479" s="135"/>
      <c r="AL479" s="135"/>
    </row>
    <row r="480" spans="1:38" ht="13.5" thickBot="1" x14ac:dyDescent="0.25">
      <c r="A480" s="135"/>
      <c r="B480" s="135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  <c r="AA480" s="135"/>
      <c r="AB480" s="135"/>
      <c r="AC480" s="135"/>
      <c r="AD480" s="135"/>
      <c r="AE480" s="135"/>
      <c r="AF480" s="135"/>
      <c r="AG480" s="135"/>
      <c r="AH480" s="135"/>
      <c r="AI480" s="135"/>
      <c r="AJ480" s="135"/>
      <c r="AK480" s="135"/>
      <c r="AL480" s="135"/>
    </row>
    <row r="481" spans="1:38" ht="13.5" thickBot="1" x14ac:dyDescent="0.25">
      <c r="A481" s="135"/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  <c r="AA481" s="135"/>
      <c r="AB481" s="135"/>
      <c r="AC481" s="135"/>
      <c r="AD481" s="135"/>
      <c r="AE481" s="135"/>
      <c r="AF481" s="135"/>
      <c r="AG481" s="135"/>
      <c r="AH481" s="135"/>
      <c r="AI481" s="135"/>
      <c r="AJ481" s="135"/>
      <c r="AK481" s="135"/>
      <c r="AL481" s="135"/>
    </row>
    <row r="482" spans="1:38" ht="13.5" thickBot="1" x14ac:dyDescent="0.25">
      <c r="A482" s="135"/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  <c r="AA482" s="135"/>
      <c r="AB482" s="135"/>
      <c r="AC482" s="135"/>
      <c r="AD482" s="135"/>
      <c r="AE482" s="135"/>
      <c r="AF482" s="135"/>
      <c r="AG482" s="135"/>
      <c r="AH482" s="135"/>
      <c r="AI482" s="135"/>
      <c r="AJ482" s="135"/>
      <c r="AK482" s="135"/>
      <c r="AL482" s="135"/>
    </row>
    <row r="483" spans="1:38" ht="13.5" thickBot="1" x14ac:dyDescent="0.25">
      <c r="A483" s="135"/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  <c r="AA483" s="135"/>
      <c r="AB483" s="135"/>
      <c r="AC483" s="135"/>
      <c r="AD483" s="135"/>
      <c r="AE483" s="135"/>
      <c r="AF483" s="135"/>
      <c r="AG483" s="135"/>
      <c r="AH483" s="135"/>
      <c r="AI483" s="135"/>
      <c r="AJ483" s="135"/>
      <c r="AK483" s="135"/>
      <c r="AL483" s="135"/>
    </row>
    <row r="484" spans="1:38" ht="13.5" thickBot="1" x14ac:dyDescent="0.25">
      <c r="A484" s="135"/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  <c r="AA484" s="135"/>
      <c r="AB484" s="135"/>
      <c r="AC484" s="135"/>
      <c r="AD484" s="135"/>
      <c r="AE484" s="135"/>
      <c r="AF484" s="135"/>
      <c r="AG484" s="135"/>
      <c r="AH484" s="135"/>
      <c r="AI484" s="135"/>
      <c r="AJ484" s="135"/>
      <c r="AK484" s="135"/>
      <c r="AL484" s="135"/>
    </row>
    <row r="485" spans="1:38" ht="13.5" thickBot="1" x14ac:dyDescent="0.25">
      <c r="A485" s="135"/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  <c r="AA485" s="135"/>
      <c r="AB485" s="135"/>
      <c r="AC485" s="135"/>
      <c r="AD485" s="135"/>
      <c r="AE485" s="135"/>
      <c r="AF485" s="135"/>
      <c r="AG485" s="135"/>
      <c r="AH485" s="135"/>
      <c r="AI485" s="135"/>
      <c r="AJ485" s="135"/>
      <c r="AK485" s="135"/>
      <c r="AL485" s="135"/>
    </row>
    <row r="486" spans="1:38" ht="13.5" thickBot="1" x14ac:dyDescent="0.25">
      <c r="A486" s="135"/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  <c r="AA486" s="135"/>
      <c r="AB486" s="135"/>
      <c r="AC486" s="135"/>
      <c r="AD486" s="135"/>
      <c r="AE486" s="135"/>
      <c r="AF486" s="135"/>
      <c r="AG486" s="135"/>
      <c r="AH486" s="135"/>
      <c r="AI486" s="135"/>
      <c r="AJ486" s="135"/>
      <c r="AK486" s="135"/>
      <c r="AL486" s="135"/>
    </row>
    <row r="487" spans="1:38" ht="13.5" thickBot="1" x14ac:dyDescent="0.25">
      <c r="A487" s="135"/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  <c r="AA487" s="135"/>
      <c r="AB487" s="135"/>
      <c r="AC487" s="135"/>
      <c r="AD487" s="135"/>
      <c r="AE487" s="135"/>
      <c r="AF487" s="135"/>
      <c r="AG487" s="135"/>
      <c r="AH487" s="135"/>
      <c r="AI487" s="135"/>
      <c r="AJ487" s="135"/>
      <c r="AK487" s="135"/>
      <c r="AL487" s="135"/>
    </row>
    <row r="488" spans="1:38" ht="13.5" thickBot="1" x14ac:dyDescent="0.25">
      <c r="A488" s="135"/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  <c r="AA488" s="135"/>
      <c r="AB488" s="135"/>
      <c r="AC488" s="135"/>
      <c r="AD488" s="135"/>
      <c r="AE488" s="135"/>
      <c r="AF488" s="135"/>
      <c r="AG488" s="135"/>
      <c r="AH488" s="135"/>
      <c r="AI488" s="135"/>
      <c r="AJ488" s="135"/>
      <c r="AK488" s="135"/>
      <c r="AL488" s="135"/>
    </row>
    <row r="489" spans="1:38" ht="13.5" thickBot="1" x14ac:dyDescent="0.25">
      <c r="A489" s="135"/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  <c r="AA489" s="135"/>
      <c r="AB489" s="135"/>
      <c r="AC489" s="135"/>
      <c r="AD489" s="135"/>
      <c r="AE489" s="135"/>
      <c r="AF489" s="135"/>
      <c r="AG489" s="135"/>
      <c r="AH489" s="135"/>
      <c r="AI489" s="135"/>
      <c r="AJ489" s="135"/>
      <c r="AK489" s="135"/>
      <c r="AL489" s="135"/>
    </row>
    <row r="490" spans="1:38" ht="13.5" thickBot="1" x14ac:dyDescent="0.25">
      <c r="A490" s="135"/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  <c r="AA490" s="135"/>
      <c r="AB490" s="135"/>
      <c r="AC490" s="135"/>
      <c r="AD490" s="135"/>
      <c r="AE490" s="135"/>
      <c r="AF490" s="135"/>
      <c r="AG490" s="135"/>
      <c r="AH490" s="135"/>
      <c r="AI490" s="135"/>
      <c r="AJ490" s="135"/>
      <c r="AK490" s="135"/>
      <c r="AL490" s="135"/>
    </row>
    <row r="491" spans="1:38" ht="13.5" thickBot="1" x14ac:dyDescent="0.25">
      <c r="A491" s="135"/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  <c r="AA491" s="135"/>
      <c r="AB491" s="135"/>
      <c r="AC491" s="135"/>
      <c r="AD491" s="135"/>
      <c r="AE491" s="135"/>
      <c r="AF491" s="135"/>
      <c r="AG491" s="135"/>
      <c r="AH491" s="135"/>
      <c r="AI491" s="135"/>
      <c r="AJ491" s="135"/>
      <c r="AK491" s="135"/>
      <c r="AL491" s="135"/>
    </row>
    <row r="492" spans="1:38" ht="13.5" thickBot="1" x14ac:dyDescent="0.25">
      <c r="A492" s="135"/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  <c r="AA492" s="135"/>
      <c r="AB492" s="135"/>
      <c r="AC492" s="135"/>
      <c r="AD492" s="135"/>
      <c r="AE492" s="135"/>
      <c r="AF492" s="135"/>
      <c r="AG492" s="135"/>
      <c r="AH492" s="135"/>
      <c r="AI492" s="135"/>
      <c r="AJ492" s="135"/>
      <c r="AK492" s="135"/>
      <c r="AL492" s="135"/>
    </row>
    <row r="493" spans="1:38" ht="13.5" thickBot="1" x14ac:dyDescent="0.25">
      <c r="A493" s="135"/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  <c r="AA493" s="135"/>
      <c r="AB493" s="135"/>
      <c r="AC493" s="135"/>
      <c r="AD493" s="135"/>
      <c r="AE493" s="135"/>
      <c r="AF493" s="135"/>
      <c r="AG493" s="135"/>
      <c r="AH493" s="135"/>
      <c r="AI493" s="135"/>
      <c r="AJ493" s="135"/>
      <c r="AK493" s="135"/>
      <c r="AL493" s="135"/>
    </row>
    <row r="494" spans="1:38" ht="13.5" thickBot="1" x14ac:dyDescent="0.25">
      <c r="A494" s="135"/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  <c r="AA494" s="135"/>
      <c r="AB494" s="135"/>
      <c r="AC494" s="135"/>
      <c r="AD494" s="135"/>
      <c r="AE494" s="135"/>
      <c r="AF494" s="135"/>
      <c r="AG494" s="135"/>
      <c r="AH494" s="135"/>
      <c r="AI494" s="135"/>
      <c r="AJ494" s="135"/>
      <c r="AK494" s="135"/>
      <c r="AL494" s="135"/>
    </row>
    <row r="495" spans="1:38" ht="13.5" thickBot="1" x14ac:dyDescent="0.25">
      <c r="A495" s="135"/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  <c r="AA495" s="135"/>
      <c r="AB495" s="135"/>
      <c r="AC495" s="135"/>
      <c r="AD495" s="135"/>
      <c r="AE495" s="135"/>
      <c r="AF495" s="135"/>
      <c r="AG495" s="135"/>
      <c r="AH495" s="135"/>
      <c r="AI495" s="135"/>
      <c r="AJ495" s="135"/>
      <c r="AK495" s="135"/>
      <c r="AL495" s="135"/>
    </row>
    <row r="496" spans="1:38" ht="13.5" thickBot="1" x14ac:dyDescent="0.25">
      <c r="A496" s="135"/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  <c r="AA496" s="135"/>
      <c r="AB496" s="135"/>
      <c r="AC496" s="135"/>
      <c r="AD496" s="135"/>
      <c r="AE496" s="135"/>
      <c r="AF496" s="135"/>
      <c r="AG496" s="135"/>
      <c r="AH496" s="135"/>
      <c r="AI496" s="135"/>
      <c r="AJ496" s="135"/>
      <c r="AK496" s="135"/>
      <c r="AL496" s="135"/>
    </row>
    <row r="497" spans="1:38" ht="13.5" thickBot="1" x14ac:dyDescent="0.25">
      <c r="A497" s="135"/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  <c r="AA497" s="135"/>
      <c r="AB497" s="135"/>
      <c r="AC497" s="135"/>
      <c r="AD497" s="135"/>
      <c r="AE497" s="135"/>
      <c r="AF497" s="135"/>
      <c r="AG497" s="135"/>
      <c r="AH497" s="135"/>
      <c r="AI497" s="135"/>
      <c r="AJ497" s="135"/>
      <c r="AK497" s="135"/>
      <c r="AL497" s="135"/>
    </row>
    <row r="498" spans="1:38" ht="13.5" thickBot="1" x14ac:dyDescent="0.25">
      <c r="A498" s="135"/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  <c r="AA498" s="135"/>
      <c r="AB498" s="135"/>
      <c r="AC498" s="135"/>
      <c r="AD498" s="135"/>
      <c r="AE498" s="135"/>
      <c r="AF498" s="135"/>
      <c r="AG498" s="135"/>
      <c r="AH498" s="135"/>
      <c r="AI498" s="135"/>
      <c r="AJ498" s="135"/>
      <c r="AK498" s="135"/>
      <c r="AL498" s="135"/>
    </row>
    <row r="499" spans="1:38" ht="13.5" thickBot="1" x14ac:dyDescent="0.25">
      <c r="A499" s="135"/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  <c r="AA499" s="135"/>
      <c r="AB499" s="135"/>
      <c r="AC499" s="135"/>
      <c r="AD499" s="135"/>
      <c r="AE499" s="135"/>
      <c r="AF499" s="135"/>
      <c r="AG499" s="135"/>
      <c r="AH499" s="135"/>
      <c r="AI499" s="135"/>
      <c r="AJ499" s="135"/>
      <c r="AK499" s="135"/>
      <c r="AL499" s="135"/>
    </row>
    <row r="500" spans="1:38" ht="13.5" thickBot="1" x14ac:dyDescent="0.25">
      <c r="A500" s="135"/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  <c r="AA500" s="135"/>
      <c r="AB500" s="135"/>
      <c r="AC500" s="135"/>
      <c r="AD500" s="135"/>
      <c r="AE500" s="135"/>
      <c r="AF500" s="135"/>
      <c r="AG500" s="135"/>
      <c r="AH500" s="135"/>
      <c r="AI500" s="135"/>
      <c r="AJ500" s="135"/>
      <c r="AK500" s="135"/>
      <c r="AL500" s="135"/>
    </row>
    <row r="501" spans="1:38" ht="13.5" thickBot="1" x14ac:dyDescent="0.25">
      <c r="A501" s="135"/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  <c r="AA501" s="135"/>
      <c r="AB501" s="135"/>
      <c r="AC501" s="135"/>
      <c r="AD501" s="135"/>
      <c r="AE501" s="135"/>
      <c r="AF501" s="135"/>
      <c r="AG501" s="135"/>
      <c r="AH501" s="135"/>
      <c r="AI501" s="135"/>
      <c r="AJ501" s="135"/>
      <c r="AK501" s="135"/>
      <c r="AL501" s="135"/>
    </row>
    <row r="502" spans="1:38" ht="13.5" thickBot="1" x14ac:dyDescent="0.25">
      <c r="A502" s="135"/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  <c r="AA502" s="135"/>
      <c r="AB502" s="135"/>
      <c r="AC502" s="135"/>
      <c r="AD502" s="135"/>
      <c r="AE502" s="135"/>
      <c r="AF502" s="135"/>
      <c r="AG502" s="135"/>
      <c r="AH502" s="135"/>
      <c r="AI502" s="135"/>
      <c r="AJ502" s="135"/>
      <c r="AK502" s="135"/>
      <c r="AL502" s="135"/>
    </row>
    <row r="503" spans="1:38" ht="13.5" thickBot="1" x14ac:dyDescent="0.25">
      <c r="A503" s="135"/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  <c r="AA503" s="135"/>
      <c r="AB503" s="135"/>
      <c r="AC503" s="135"/>
      <c r="AD503" s="135"/>
      <c r="AE503" s="135"/>
      <c r="AF503" s="135"/>
      <c r="AG503" s="135"/>
      <c r="AH503" s="135"/>
      <c r="AI503" s="135"/>
      <c r="AJ503" s="135"/>
      <c r="AK503" s="135"/>
      <c r="AL503" s="135"/>
    </row>
    <row r="504" spans="1:38" ht="13.5" thickBot="1" x14ac:dyDescent="0.25">
      <c r="A504" s="135"/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  <c r="AA504" s="135"/>
      <c r="AB504" s="135"/>
      <c r="AC504" s="135"/>
      <c r="AD504" s="135"/>
      <c r="AE504" s="135"/>
      <c r="AF504" s="135"/>
      <c r="AG504" s="135"/>
      <c r="AH504" s="135"/>
      <c r="AI504" s="135"/>
      <c r="AJ504" s="135"/>
      <c r="AK504" s="135"/>
      <c r="AL504" s="135"/>
    </row>
    <row r="505" spans="1:38" ht="13.5" thickBot="1" x14ac:dyDescent="0.25">
      <c r="A505" s="135"/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  <c r="AA505" s="135"/>
      <c r="AB505" s="135"/>
      <c r="AC505" s="135"/>
      <c r="AD505" s="135"/>
      <c r="AE505" s="135"/>
      <c r="AF505" s="135"/>
      <c r="AG505" s="135"/>
      <c r="AH505" s="135"/>
      <c r="AI505" s="135"/>
      <c r="AJ505" s="135"/>
      <c r="AK505" s="135"/>
      <c r="AL505" s="135"/>
    </row>
    <row r="506" spans="1:38" ht="13.5" thickBot="1" x14ac:dyDescent="0.25">
      <c r="A506" s="135"/>
      <c r="B506" s="135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  <c r="AA506" s="135"/>
      <c r="AB506" s="135"/>
      <c r="AC506" s="135"/>
      <c r="AD506" s="135"/>
      <c r="AE506" s="135"/>
      <c r="AF506" s="135"/>
      <c r="AG506" s="135"/>
      <c r="AH506" s="135"/>
      <c r="AI506" s="135"/>
      <c r="AJ506" s="135"/>
      <c r="AK506" s="135"/>
      <c r="AL506" s="135"/>
    </row>
    <row r="507" spans="1:38" ht="13.5" thickBot="1" x14ac:dyDescent="0.25">
      <c r="A507" s="135"/>
      <c r="B507" s="135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  <c r="AA507" s="135"/>
      <c r="AB507" s="135"/>
      <c r="AC507" s="135"/>
      <c r="AD507" s="135"/>
      <c r="AE507" s="135"/>
      <c r="AF507" s="135"/>
      <c r="AG507" s="135"/>
      <c r="AH507" s="135"/>
      <c r="AI507" s="135"/>
      <c r="AJ507" s="135"/>
      <c r="AK507" s="135"/>
      <c r="AL507" s="135"/>
    </row>
    <row r="508" spans="1:38" ht="13.5" thickBot="1" x14ac:dyDescent="0.25">
      <c r="A508" s="135"/>
      <c r="B508" s="135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  <c r="AA508" s="135"/>
      <c r="AB508" s="135"/>
      <c r="AC508" s="135"/>
      <c r="AD508" s="135"/>
      <c r="AE508" s="135"/>
      <c r="AF508" s="135"/>
      <c r="AG508" s="135"/>
      <c r="AH508" s="135"/>
      <c r="AI508" s="135"/>
      <c r="AJ508" s="135"/>
      <c r="AK508" s="135"/>
      <c r="AL508" s="135"/>
    </row>
    <row r="509" spans="1:38" ht="13.5" thickBot="1" x14ac:dyDescent="0.25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  <c r="AA509" s="135"/>
      <c r="AB509" s="135"/>
      <c r="AC509" s="135"/>
      <c r="AD509" s="135"/>
      <c r="AE509" s="135"/>
      <c r="AF509" s="135"/>
      <c r="AG509" s="135"/>
      <c r="AH509" s="135"/>
      <c r="AI509" s="135"/>
      <c r="AJ509" s="135"/>
      <c r="AK509" s="135"/>
      <c r="AL509" s="135"/>
    </row>
    <row r="510" spans="1:38" ht="13.5" thickBot="1" x14ac:dyDescent="0.25">
      <c r="A510" s="135"/>
      <c r="B510" s="135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  <c r="AA510" s="135"/>
      <c r="AB510" s="135"/>
      <c r="AC510" s="135"/>
      <c r="AD510" s="135"/>
      <c r="AE510" s="135"/>
      <c r="AF510" s="135"/>
      <c r="AG510" s="135"/>
      <c r="AH510" s="135"/>
      <c r="AI510" s="135"/>
      <c r="AJ510" s="135"/>
      <c r="AK510" s="135"/>
      <c r="AL510" s="135"/>
    </row>
    <row r="511" spans="1:38" ht="13.5" thickBot="1" x14ac:dyDescent="0.25">
      <c r="A511" s="135"/>
      <c r="B511" s="135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  <c r="AA511" s="135"/>
      <c r="AB511" s="135"/>
      <c r="AC511" s="135"/>
      <c r="AD511" s="135"/>
      <c r="AE511" s="135"/>
      <c r="AF511" s="135"/>
      <c r="AG511" s="135"/>
      <c r="AH511" s="135"/>
      <c r="AI511" s="135"/>
      <c r="AJ511" s="135"/>
      <c r="AK511" s="135"/>
      <c r="AL511" s="135"/>
    </row>
    <row r="512" spans="1:38" ht="13.5" thickBot="1" x14ac:dyDescent="0.25">
      <c r="A512" s="135"/>
      <c r="B512" s="135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  <c r="AA512" s="135"/>
      <c r="AB512" s="135"/>
      <c r="AC512" s="135"/>
      <c r="AD512" s="135"/>
      <c r="AE512" s="135"/>
      <c r="AF512" s="135"/>
      <c r="AG512" s="135"/>
      <c r="AH512" s="135"/>
      <c r="AI512" s="135"/>
      <c r="AJ512" s="135"/>
      <c r="AK512" s="135"/>
      <c r="AL512" s="135"/>
    </row>
    <row r="513" spans="1:38" ht="13.5" thickBot="1" x14ac:dyDescent="0.25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  <c r="AA513" s="135"/>
      <c r="AB513" s="135"/>
      <c r="AC513" s="135"/>
      <c r="AD513" s="135"/>
      <c r="AE513" s="135"/>
      <c r="AF513" s="135"/>
      <c r="AG513" s="135"/>
      <c r="AH513" s="135"/>
      <c r="AI513" s="135"/>
      <c r="AJ513" s="135"/>
      <c r="AK513" s="135"/>
      <c r="AL513" s="135"/>
    </row>
    <row r="514" spans="1:38" ht="13.5" thickBot="1" x14ac:dyDescent="0.25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  <c r="AA514" s="135"/>
      <c r="AB514" s="135"/>
      <c r="AC514" s="135"/>
      <c r="AD514" s="135"/>
      <c r="AE514" s="135"/>
      <c r="AF514" s="135"/>
      <c r="AG514" s="135"/>
      <c r="AH514" s="135"/>
      <c r="AI514" s="135"/>
      <c r="AJ514" s="135"/>
      <c r="AK514" s="135"/>
      <c r="AL514" s="135"/>
    </row>
    <row r="515" spans="1:38" ht="13.5" thickBot="1" x14ac:dyDescent="0.25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  <c r="AA515" s="135"/>
      <c r="AB515" s="135"/>
      <c r="AC515" s="135"/>
      <c r="AD515" s="135"/>
      <c r="AE515" s="135"/>
      <c r="AF515" s="135"/>
      <c r="AG515" s="135"/>
      <c r="AH515" s="135"/>
      <c r="AI515" s="135"/>
      <c r="AJ515" s="135"/>
      <c r="AK515" s="135"/>
      <c r="AL515" s="135"/>
    </row>
    <row r="516" spans="1:38" ht="13.5" thickBot="1" x14ac:dyDescent="0.25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  <c r="AA516" s="135"/>
      <c r="AB516" s="135"/>
      <c r="AC516" s="135"/>
      <c r="AD516" s="135"/>
      <c r="AE516" s="135"/>
      <c r="AF516" s="135"/>
      <c r="AG516" s="135"/>
      <c r="AH516" s="135"/>
      <c r="AI516" s="135"/>
      <c r="AJ516" s="135"/>
      <c r="AK516" s="135"/>
      <c r="AL516" s="135"/>
    </row>
    <row r="517" spans="1:38" ht="13.5" thickBot="1" x14ac:dyDescent="0.25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  <c r="AA517" s="135"/>
      <c r="AB517" s="135"/>
      <c r="AC517" s="135"/>
      <c r="AD517" s="135"/>
      <c r="AE517" s="135"/>
      <c r="AF517" s="135"/>
      <c r="AG517" s="135"/>
      <c r="AH517" s="135"/>
      <c r="AI517" s="135"/>
      <c r="AJ517" s="135"/>
      <c r="AK517" s="135"/>
      <c r="AL517" s="135"/>
    </row>
    <row r="518" spans="1:38" ht="13.5" thickBot="1" x14ac:dyDescent="0.25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  <c r="AA518" s="135"/>
      <c r="AB518" s="135"/>
      <c r="AC518" s="135"/>
      <c r="AD518" s="135"/>
      <c r="AE518" s="135"/>
      <c r="AF518" s="135"/>
      <c r="AG518" s="135"/>
      <c r="AH518" s="135"/>
      <c r="AI518" s="135"/>
      <c r="AJ518" s="135"/>
      <c r="AK518" s="135"/>
      <c r="AL518" s="135"/>
    </row>
    <row r="519" spans="1:38" ht="13.5" thickBot="1" x14ac:dyDescent="0.25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  <c r="AA519" s="135"/>
      <c r="AB519" s="135"/>
      <c r="AC519" s="135"/>
      <c r="AD519" s="135"/>
      <c r="AE519" s="135"/>
      <c r="AF519" s="135"/>
      <c r="AG519" s="135"/>
      <c r="AH519" s="135"/>
      <c r="AI519" s="135"/>
      <c r="AJ519" s="135"/>
      <c r="AK519" s="135"/>
      <c r="AL519" s="135"/>
    </row>
    <row r="520" spans="1:38" ht="13.5" thickBot="1" x14ac:dyDescent="0.25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  <c r="AA520" s="135"/>
      <c r="AB520" s="135"/>
      <c r="AC520" s="135"/>
      <c r="AD520" s="135"/>
      <c r="AE520" s="135"/>
      <c r="AF520" s="135"/>
      <c r="AG520" s="135"/>
      <c r="AH520" s="135"/>
      <c r="AI520" s="135"/>
      <c r="AJ520" s="135"/>
      <c r="AK520" s="135"/>
      <c r="AL520" s="135"/>
    </row>
    <row r="521" spans="1:38" ht="13.5" thickBot="1" x14ac:dyDescent="0.25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  <c r="AA521" s="135"/>
      <c r="AB521" s="135"/>
      <c r="AC521" s="135"/>
      <c r="AD521" s="135"/>
      <c r="AE521" s="135"/>
      <c r="AF521" s="135"/>
      <c r="AG521" s="135"/>
      <c r="AH521" s="135"/>
      <c r="AI521" s="135"/>
      <c r="AJ521" s="135"/>
      <c r="AK521" s="135"/>
      <c r="AL521" s="135"/>
    </row>
    <row r="522" spans="1:38" ht="13.5" thickBot="1" x14ac:dyDescent="0.25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  <c r="AA522" s="135"/>
      <c r="AB522" s="135"/>
      <c r="AC522" s="135"/>
      <c r="AD522" s="135"/>
      <c r="AE522" s="135"/>
      <c r="AF522" s="135"/>
      <c r="AG522" s="135"/>
      <c r="AH522" s="135"/>
      <c r="AI522" s="135"/>
      <c r="AJ522" s="135"/>
      <c r="AK522" s="135"/>
      <c r="AL522" s="135"/>
    </row>
    <row r="523" spans="1:38" ht="13.5" thickBot="1" x14ac:dyDescent="0.25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  <c r="AA523" s="135"/>
      <c r="AB523" s="135"/>
      <c r="AC523" s="135"/>
      <c r="AD523" s="135"/>
      <c r="AE523" s="135"/>
      <c r="AF523" s="135"/>
      <c r="AG523" s="135"/>
      <c r="AH523" s="135"/>
      <c r="AI523" s="135"/>
      <c r="AJ523" s="135"/>
      <c r="AK523" s="135"/>
      <c r="AL523" s="135"/>
    </row>
    <row r="524" spans="1:38" ht="13.5" thickBot="1" x14ac:dyDescent="0.25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  <c r="AA524" s="135"/>
      <c r="AB524" s="135"/>
      <c r="AC524" s="135"/>
      <c r="AD524" s="135"/>
      <c r="AE524" s="135"/>
      <c r="AF524" s="135"/>
      <c r="AG524" s="135"/>
      <c r="AH524" s="135"/>
      <c r="AI524" s="135"/>
      <c r="AJ524" s="135"/>
      <c r="AK524" s="135"/>
      <c r="AL524" s="135"/>
    </row>
    <row r="525" spans="1:38" ht="13.5" thickBot="1" x14ac:dyDescent="0.25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  <c r="AA525" s="135"/>
      <c r="AB525" s="135"/>
      <c r="AC525" s="135"/>
      <c r="AD525" s="135"/>
      <c r="AE525" s="135"/>
      <c r="AF525" s="135"/>
      <c r="AG525" s="135"/>
      <c r="AH525" s="135"/>
      <c r="AI525" s="135"/>
      <c r="AJ525" s="135"/>
      <c r="AK525" s="135"/>
      <c r="AL525" s="135"/>
    </row>
    <row r="526" spans="1:38" ht="13.5" thickBot="1" x14ac:dyDescent="0.25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  <c r="AA526" s="135"/>
      <c r="AB526" s="135"/>
      <c r="AC526" s="135"/>
      <c r="AD526" s="135"/>
      <c r="AE526" s="135"/>
      <c r="AF526" s="135"/>
      <c r="AG526" s="135"/>
      <c r="AH526" s="135"/>
      <c r="AI526" s="135"/>
      <c r="AJ526" s="135"/>
      <c r="AK526" s="135"/>
      <c r="AL526" s="135"/>
    </row>
    <row r="527" spans="1:38" ht="13.5" thickBot="1" x14ac:dyDescent="0.25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  <c r="AA527" s="135"/>
      <c r="AB527" s="135"/>
      <c r="AC527" s="135"/>
      <c r="AD527" s="135"/>
      <c r="AE527" s="135"/>
      <c r="AF527" s="135"/>
      <c r="AG527" s="135"/>
      <c r="AH527" s="135"/>
      <c r="AI527" s="135"/>
      <c r="AJ527" s="135"/>
      <c r="AK527" s="135"/>
      <c r="AL527" s="135"/>
    </row>
    <row r="528" spans="1:38" ht="13.5" thickBot="1" x14ac:dyDescent="0.25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  <c r="AA528" s="135"/>
      <c r="AB528" s="135"/>
      <c r="AC528" s="135"/>
      <c r="AD528" s="135"/>
      <c r="AE528" s="135"/>
      <c r="AF528" s="135"/>
      <c r="AG528" s="135"/>
      <c r="AH528" s="135"/>
      <c r="AI528" s="135"/>
      <c r="AJ528" s="135"/>
      <c r="AK528" s="135"/>
      <c r="AL528" s="135"/>
    </row>
    <row r="529" spans="1:38" ht="13.5" thickBot="1" x14ac:dyDescent="0.25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  <c r="AA529" s="135"/>
      <c r="AB529" s="135"/>
      <c r="AC529" s="135"/>
      <c r="AD529" s="135"/>
      <c r="AE529" s="135"/>
      <c r="AF529" s="135"/>
      <c r="AG529" s="135"/>
      <c r="AH529" s="135"/>
      <c r="AI529" s="135"/>
      <c r="AJ529" s="135"/>
      <c r="AK529" s="135"/>
      <c r="AL529" s="135"/>
    </row>
    <row r="530" spans="1:38" ht="13.5" thickBot="1" x14ac:dyDescent="0.25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  <c r="AA530" s="135"/>
      <c r="AB530" s="135"/>
      <c r="AC530" s="135"/>
      <c r="AD530" s="135"/>
      <c r="AE530" s="135"/>
      <c r="AF530" s="135"/>
      <c r="AG530" s="135"/>
      <c r="AH530" s="135"/>
      <c r="AI530" s="135"/>
      <c r="AJ530" s="135"/>
      <c r="AK530" s="135"/>
      <c r="AL530" s="135"/>
    </row>
    <row r="531" spans="1:38" ht="13.5" thickBot="1" x14ac:dyDescent="0.25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  <c r="AA531" s="135"/>
      <c r="AB531" s="135"/>
      <c r="AC531" s="135"/>
      <c r="AD531" s="135"/>
      <c r="AE531" s="135"/>
      <c r="AF531" s="135"/>
      <c r="AG531" s="135"/>
      <c r="AH531" s="135"/>
      <c r="AI531" s="135"/>
      <c r="AJ531" s="135"/>
      <c r="AK531" s="135"/>
      <c r="AL531" s="135"/>
    </row>
    <row r="532" spans="1:38" ht="13.5" thickBot="1" x14ac:dyDescent="0.25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  <c r="AA532" s="135"/>
      <c r="AB532" s="135"/>
      <c r="AC532" s="135"/>
      <c r="AD532" s="135"/>
      <c r="AE532" s="135"/>
      <c r="AF532" s="135"/>
      <c r="AG532" s="135"/>
      <c r="AH532" s="135"/>
      <c r="AI532" s="135"/>
      <c r="AJ532" s="135"/>
      <c r="AK532" s="135"/>
      <c r="AL532" s="135"/>
    </row>
    <row r="533" spans="1:38" ht="13.5" thickBot="1" x14ac:dyDescent="0.25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  <c r="AA533" s="135"/>
      <c r="AB533" s="135"/>
      <c r="AC533" s="135"/>
      <c r="AD533" s="135"/>
      <c r="AE533" s="135"/>
      <c r="AF533" s="135"/>
      <c r="AG533" s="135"/>
      <c r="AH533" s="135"/>
      <c r="AI533" s="135"/>
      <c r="AJ533" s="135"/>
      <c r="AK533" s="135"/>
      <c r="AL533" s="135"/>
    </row>
    <row r="534" spans="1:38" ht="13.5" thickBot="1" x14ac:dyDescent="0.25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  <c r="AA534" s="135"/>
      <c r="AB534" s="135"/>
      <c r="AC534" s="135"/>
      <c r="AD534" s="135"/>
      <c r="AE534" s="135"/>
      <c r="AF534" s="135"/>
      <c r="AG534" s="135"/>
      <c r="AH534" s="135"/>
      <c r="AI534" s="135"/>
      <c r="AJ534" s="135"/>
      <c r="AK534" s="135"/>
      <c r="AL534" s="135"/>
    </row>
    <row r="535" spans="1:38" ht="13.5" thickBot="1" x14ac:dyDescent="0.25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  <c r="AA535" s="135"/>
      <c r="AB535" s="135"/>
      <c r="AC535" s="135"/>
      <c r="AD535" s="135"/>
      <c r="AE535" s="135"/>
      <c r="AF535" s="135"/>
      <c r="AG535" s="135"/>
      <c r="AH535" s="135"/>
      <c r="AI535" s="135"/>
      <c r="AJ535" s="135"/>
      <c r="AK535" s="135"/>
      <c r="AL535" s="135"/>
    </row>
    <row r="536" spans="1:38" ht="13.5" thickBot="1" x14ac:dyDescent="0.25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  <c r="AA536" s="135"/>
      <c r="AB536" s="135"/>
      <c r="AC536" s="135"/>
      <c r="AD536" s="135"/>
      <c r="AE536" s="135"/>
      <c r="AF536" s="135"/>
      <c r="AG536" s="135"/>
      <c r="AH536" s="135"/>
      <c r="AI536" s="135"/>
      <c r="AJ536" s="135"/>
      <c r="AK536" s="135"/>
      <c r="AL536" s="135"/>
    </row>
    <row r="537" spans="1:38" ht="13.5" thickBot="1" x14ac:dyDescent="0.25">
      <c r="A537" s="135"/>
      <c r="B537" s="135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  <c r="AA537" s="135"/>
      <c r="AB537" s="135"/>
      <c r="AC537" s="135"/>
      <c r="AD537" s="135"/>
      <c r="AE537" s="135"/>
      <c r="AF537" s="135"/>
      <c r="AG537" s="135"/>
      <c r="AH537" s="135"/>
      <c r="AI537" s="135"/>
      <c r="AJ537" s="135"/>
      <c r="AK537" s="135"/>
      <c r="AL537" s="135"/>
    </row>
    <row r="538" spans="1:38" ht="13.5" thickBot="1" x14ac:dyDescent="0.25">
      <c r="A538" s="135"/>
      <c r="B538" s="135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  <c r="AA538" s="135"/>
      <c r="AB538" s="135"/>
      <c r="AC538" s="135"/>
      <c r="AD538" s="135"/>
      <c r="AE538" s="135"/>
      <c r="AF538" s="135"/>
      <c r="AG538" s="135"/>
      <c r="AH538" s="135"/>
      <c r="AI538" s="135"/>
      <c r="AJ538" s="135"/>
      <c r="AK538" s="135"/>
      <c r="AL538" s="135"/>
    </row>
    <row r="539" spans="1:38" ht="13.5" thickBot="1" x14ac:dyDescent="0.25">
      <c r="A539" s="135"/>
      <c r="B539" s="135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  <c r="AA539" s="135"/>
      <c r="AB539" s="135"/>
      <c r="AC539" s="135"/>
      <c r="AD539" s="135"/>
      <c r="AE539" s="135"/>
      <c r="AF539" s="135"/>
      <c r="AG539" s="135"/>
      <c r="AH539" s="135"/>
      <c r="AI539" s="135"/>
      <c r="AJ539" s="135"/>
      <c r="AK539" s="135"/>
      <c r="AL539" s="135"/>
    </row>
    <row r="540" spans="1:38" ht="13.5" thickBot="1" x14ac:dyDescent="0.25">
      <c r="A540" s="135"/>
      <c r="B540" s="135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  <c r="AA540" s="135"/>
      <c r="AB540" s="135"/>
      <c r="AC540" s="135"/>
      <c r="AD540" s="135"/>
      <c r="AE540" s="135"/>
      <c r="AF540" s="135"/>
      <c r="AG540" s="135"/>
      <c r="AH540" s="135"/>
      <c r="AI540" s="135"/>
      <c r="AJ540" s="135"/>
      <c r="AK540" s="135"/>
      <c r="AL540" s="135"/>
    </row>
    <row r="541" spans="1:38" ht="13.5" thickBot="1" x14ac:dyDescent="0.25">
      <c r="A541" s="135"/>
      <c r="B541" s="135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  <c r="AA541" s="135"/>
      <c r="AB541" s="135"/>
      <c r="AC541" s="135"/>
      <c r="AD541" s="135"/>
      <c r="AE541" s="135"/>
      <c r="AF541" s="135"/>
      <c r="AG541" s="135"/>
      <c r="AH541" s="135"/>
      <c r="AI541" s="135"/>
      <c r="AJ541" s="135"/>
      <c r="AK541" s="135"/>
      <c r="AL541" s="135"/>
    </row>
    <row r="542" spans="1:38" ht="13.5" thickBot="1" x14ac:dyDescent="0.25">
      <c r="A542" s="135"/>
      <c r="B542" s="135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  <c r="AA542" s="135"/>
      <c r="AB542" s="135"/>
      <c r="AC542" s="135"/>
      <c r="AD542" s="135"/>
      <c r="AE542" s="135"/>
      <c r="AF542" s="135"/>
      <c r="AG542" s="135"/>
      <c r="AH542" s="135"/>
      <c r="AI542" s="135"/>
      <c r="AJ542" s="135"/>
      <c r="AK542" s="135"/>
      <c r="AL542" s="135"/>
    </row>
    <row r="543" spans="1:38" ht="13.5" thickBot="1" x14ac:dyDescent="0.25">
      <c r="A543" s="135"/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  <c r="AA543" s="135"/>
      <c r="AB543" s="135"/>
      <c r="AC543" s="135"/>
      <c r="AD543" s="135"/>
      <c r="AE543" s="135"/>
      <c r="AF543" s="135"/>
      <c r="AG543" s="135"/>
      <c r="AH543" s="135"/>
      <c r="AI543" s="135"/>
      <c r="AJ543" s="135"/>
      <c r="AK543" s="135"/>
      <c r="AL543" s="135"/>
    </row>
    <row r="544" spans="1:38" ht="13.5" thickBot="1" x14ac:dyDescent="0.25">
      <c r="A544" s="135"/>
      <c r="B544" s="135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  <c r="AA544" s="135"/>
      <c r="AB544" s="135"/>
      <c r="AC544" s="135"/>
      <c r="AD544" s="135"/>
      <c r="AE544" s="135"/>
      <c r="AF544" s="135"/>
      <c r="AG544" s="135"/>
      <c r="AH544" s="135"/>
      <c r="AI544" s="135"/>
      <c r="AJ544" s="135"/>
      <c r="AK544" s="135"/>
      <c r="AL544" s="135"/>
    </row>
    <row r="545" spans="1:38" ht="13.5" thickBot="1" x14ac:dyDescent="0.25">
      <c r="A545" s="135"/>
      <c r="B545" s="135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  <c r="AA545" s="135"/>
      <c r="AB545" s="135"/>
      <c r="AC545" s="135"/>
      <c r="AD545" s="135"/>
      <c r="AE545" s="135"/>
      <c r="AF545" s="135"/>
      <c r="AG545" s="135"/>
      <c r="AH545" s="135"/>
      <c r="AI545" s="135"/>
      <c r="AJ545" s="135"/>
      <c r="AK545" s="135"/>
      <c r="AL545" s="135"/>
    </row>
    <row r="546" spans="1:38" ht="13.5" thickBot="1" x14ac:dyDescent="0.25">
      <c r="A546" s="135"/>
      <c r="B546" s="135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  <c r="AA546" s="135"/>
      <c r="AB546" s="135"/>
      <c r="AC546" s="135"/>
      <c r="AD546" s="135"/>
      <c r="AE546" s="135"/>
      <c r="AF546" s="135"/>
      <c r="AG546" s="135"/>
      <c r="AH546" s="135"/>
      <c r="AI546" s="135"/>
      <c r="AJ546" s="135"/>
      <c r="AK546" s="135"/>
      <c r="AL546" s="135"/>
    </row>
    <row r="547" spans="1:38" ht="13.5" thickBot="1" x14ac:dyDescent="0.25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  <c r="AA547" s="135"/>
      <c r="AB547" s="135"/>
      <c r="AC547" s="135"/>
      <c r="AD547" s="135"/>
      <c r="AE547" s="135"/>
      <c r="AF547" s="135"/>
      <c r="AG547" s="135"/>
      <c r="AH547" s="135"/>
      <c r="AI547" s="135"/>
      <c r="AJ547" s="135"/>
      <c r="AK547" s="135"/>
      <c r="AL547" s="135"/>
    </row>
    <row r="548" spans="1:38" ht="13.5" thickBot="1" x14ac:dyDescent="0.25">
      <c r="A548" s="135"/>
      <c r="B548" s="135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  <c r="AA548" s="135"/>
      <c r="AB548" s="135"/>
      <c r="AC548" s="135"/>
      <c r="AD548" s="135"/>
      <c r="AE548" s="135"/>
      <c r="AF548" s="135"/>
      <c r="AG548" s="135"/>
      <c r="AH548" s="135"/>
      <c r="AI548" s="135"/>
      <c r="AJ548" s="135"/>
      <c r="AK548" s="135"/>
      <c r="AL548" s="135"/>
    </row>
    <row r="549" spans="1:38" ht="13.5" thickBot="1" x14ac:dyDescent="0.25">
      <c r="A549" s="135"/>
      <c r="B549" s="135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  <c r="AA549" s="135"/>
      <c r="AB549" s="135"/>
      <c r="AC549" s="135"/>
      <c r="AD549" s="135"/>
      <c r="AE549" s="135"/>
      <c r="AF549" s="135"/>
      <c r="AG549" s="135"/>
      <c r="AH549" s="135"/>
      <c r="AI549" s="135"/>
      <c r="AJ549" s="135"/>
      <c r="AK549" s="135"/>
      <c r="AL549" s="135"/>
    </row>
    <row r="550" spans="1:38" ht="13.5" thickBot="1" x14ac:dyDescent="0.25">
      <c r="A550" s="135"/>
      <c r="B550" s="135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  <c r="AA550" s="135"/>
      <c r="AB550" s="135"/>
      <c r="AC550" s="135"/>
      <c r="AD550" s="135"/>
      <c r="AE550" s="135"/>
      <c r="AF550" s="135"/>
      <c r="AG550" s="135"/>
      <c r="AH550" s="135"/>
      <c r="AI550" s="135"/>
      <c r="AJ550" s="135"/>
      <c r="AK550" s="135"/>
      <c r="AL550" s="135"/>
    </row>
    <row r="551" spans="1:38" ht="13.5" thickBot="1" x14ac:dyDescent="0.25">
      <c r="A551" s="135"/>
      <c r="B551" s="135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  <c r="AA551" s="135"/>
      <c r="AB551" s="135"/>
      <c r="AC551" s="135"/>
      <c r="AD551" s="135"/>
      <c r="AE551" s="135"/>
      <c r="AF551" s="135"/>
      <c r="AG551" s="135"/>
      <c r="AH551" s="135"/>
      <c r="AI551" s="135"/>
      <c r="AJ551" s="135"/>
      <c r="AK551" s="135"/>
      <c r="AL551" s="135"/>
    </row>
    <row r="552" spans="1:38" ht="13.5" thickBot="1" x14ac:dyDescent="0.25">
      <c r="A552" s="135"/>
      <c r="B552" s="135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  <c r="AA552" s="135"/>
      <c r="AB552" s="135"/>
      <c r="AC552" s="135"/>
      <c r="AD552" s="135"/>
      <c r="AE552" s="135"/>
      <c r="AF552" s="135"/>
      <c r="AG552" s="135"/>
      <c r="AH552" s="135"/>
      <c r="AI552" s="135"/>
      <c r="AJ552" s="135"/>
      <c r="AK552" s="135"/>
      <c r="AL552" s="135"/>
    </row>
    <row r="553" spans="1:38" ht="13.5" thickBot="1" x14ac:dyDescent="0.25">
      <c r="A553" s="135"/>
      <c r="B553" s="135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  <c r="AA553" s="135"/>
      <c r="AB553" s="135"/>
      <c r="AC553" s="135"/>
      <c r="AD553" s="135"/>
      <c r="AE553" s="135"/>
      <c r="AF553" s="135"/>
      <c r="AG553" s="135"/>
      <c r="AH553" s="135"/>
      <c r="AI553" s="135"/>
      <c r="AJ553" s="135"/>
      <c r="AK553" s="135"/>
      <c r="AL553" s="135"/>
    </row>
    <row r="554" spans="1:38" ht="13.5" thickBot="1" x14ac:dyDescent="0.25">
      <c r="A554" s="135"/>
      <c r="B554" s="135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  <c r="AA554" s="135"/>
      <c r="AB554" s="135"/>
      <c r="AC554" s="135"/>
      <c r="AD554" s="135"/>
      <c r="AE554" s="135"/>
      <c r="AF554" s="135"/>
      <c r="AG554" s="135"/>
      <c r="AH554" s="135"/>
      <c r="AI554" s="135"/>
      <c r="AJ554" s="135"/>
      <c r="AK554" s="135"/>
      <c r="AL554" s="135"/>
    </row>
    <row r="555" spans="1:38" ht="13.5" thickBot="1" x14ac:dyDescent="0.25">
      <c r="A555" s="135"/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  <c r="AA555" s="135"/>
      <c r="AB555" s="135"/>
      <c r="AC555" s="135"/>
      <c r="AD555" s="135"/>
      <c r="AE555" s="135"/>
      <c r="AF555" s="135"/>
      <c r="AG555" s="135"/>
      <c r="AH555" s="135"/>
      <c r="AI555" s="135"/>
      <c r="AJ555" s="135"/>
      <c r="AK555" s="135"/>
      <c r="AL555" s="135"/>
    </row>
    <row r="556" spans="1:38" ht="13.5" thickBot="1" x14ac:dyDescent="0.25">
      <c r="A556" s="135"/>
      <c r="B556" s="135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  <c r="AA556" s="135"/>
      <c r="AB556" s="135"/>
      <c r="AC556" s="135"/>
      <c r="AD556" s="135"/>
      <c r="AE556" s="135"/>
      <c r="AF556" s="135"/>
      <c r="AG556" s="135"/>
      <c r="AH556" s="135"/>
      <c r="AI556" s="135"/>
      <c r="AJ556" s="135"/>
      <c r="AK556" s="135"/>
      <c r="AL556" s="135"/>
    </row>
    <row r="557" spans="1:38" ht="13.5" thickBot="1" x14ac:dyDescent="0.25">
      <c r="A557" s="135"/>
      <c r="B557" s="135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  <c r="AA557" s="135"/>
      <c r="AB557" s="135"/>
      <c r="AC557" s="135"/>
      <c r="AD557" s="135"/>
      <c r="AE557" s="135"/>
      <c r="AF557" s="135"/>
      <c r="AG557" s="135"/>
      <c r="AH557" s="135"/>
      <c r="AI557" s="135"/>
      <c r="AJ557" s="135"/>
      <c r="AK557" s="135"/>
      <c r="AL557" s="135"/>
    </row>
    <row r="558" spans="1:38" ht="13.5" thickBot="1" x14ac:dyDescent="0.25">
      <c r="A558" s="135"/>
      <c r="B558" s="135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  <c r="AA558" s="135"/>
      <c r="AB558" s="135"/>
      <c r="AC558" s="135"/>
      <c r="AD558" s="135"/>
      <c r="AE558" s="135"/>
      <c r="AF558" s="135"/>
      <c r="AG558" s="135"/>
      <c r="AH558" s="135"/>
      <c r="AI558" s="135"/>
      <c r="AJ558" s="135"/>
      <c r="AK558" s="135"/>
      <c r="AL558" s="135"/>
    </row>
    <row r="559" spans="1:38" ht="13.5" thickBot="1" x14ac:dyDescent="0.25">
      <c r="A559" s="135"/>
      <c r="B559" s="135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  <c r="AA559" s="135"/>
      <c r="AB559" s="135"/>
      <c r="AC559" s="135"/>
      <c r="AD559" s="135"/>
      <c r="AE559" s="135"/>
      <c r="AF559" s="135"/>
      <c r="AG559" s="135"/>
      <c r="AH559" s="135"/>
      <c r="AI559" s="135"/>
      <c r="AJ559" s="135"/>
      <c r="AK559" s="135"/>
      <c r="AL559" s="135"/>
    </row>
    <row r="560" spans="1:38" ht="13.5" thickBot="1" x14ac:dyDescent="0.25">
      <c r="A560" s="135"/>
      <c r="B560" s="135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  <c r="AA560" s="135"/>
      <c r="AB560" s="135"/>
      <c r="AC560" s="135"/>
      <c r="AD560" s="135"/>
      <c r="AE560" s="135"/>
      <c r="AF560" s="135"/>
      <c r="AG560" s="135"/>
      <c r="AH560" s="135"/>
      <c r="AI560" s="135"/>
      <c r="AJ560" s="135"/>
      <c r="AK560" s="135"/>
      <c r="AL560" s="135"/>
    </row>
    <row r="561" spans="1:38" ht="13.5" thickBot="1" x14ac:dyDescent="0.25">
      <c r="A561" s="135"/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  <c r="AA561" s="135"/>
      <c r="AB561" s="135"/>
      <c r="AC561" s="135"/>
      <c r="AD561" s="135"/>
      <c r="AE561" s="135"/>
      <c r="AF561" s="135"/>
      <c r="AG561" s="135"/>
      <c r="AH561" s="135"/>
      <c r="AI561" s="135"/>
      <c r="AJ561" s="135"/>
      <c r="AK561" s="135"/>
      <c r="AL561" s="135"/>
    </row>
    <row r="562" spans="1:38" ht="13.5" thickBot="1" x14ac:dyDescent="0.25">
      <c r="A562" s="135"/>
      <c r="B562" s="135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  <c r="AA562" s="135"/>
      <c r="AB562" s="135"/>
      <c r="AC562" s="135"/>
      <c r="AD562" s="135"/>
      <c r="AE562" s="135"/>
      <c r="AF562" s="135"/>
      <c r="AG562" s="135"/>
      <c r="AH562" s="135"/>
      <c r="AI562" s="135"/>
      <c r="AJ562" s="135"/>
      <c r="AK562" s="135"/>
      <c r="AL562" s="135"/>
    </row>
    <row r="563" spans="1:38" ht="13.5" thickBot="1" x14ac:dyDescent="0.25">
      <c r="A563" s="135"/>
      <c r="B563" s="135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  <c r="AA563" s="135"/>
      <c r="AB563" s="135"/>
      <c r="AC563" s="135"/>
      <c r="AD563" s="135"/>
      <c r="AE563" s="135"/>
      <c r="AF563" s="135"/>
      <c r="AG563" s="135"/>
      <c r="AH563" s="135"/>
      <c r="AI563" s="135"/>
      <c r="AJ563" s="135"/>
      <c r="AK563" s="135"/>
      <c r="AL563" s="135"/>
    </row>
    <row r="564" spans="1:38" ht="13.5" thickBot="1" x14ac:dyDescent="0.25">
      <c r="A564" s="135"/>
      <c r="B564" s="135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  <c r="AA564" s="135"/>
      <c r="AB564" s="135"/>
      <c r="AC564" s="135"/>
      <c r="AD564" s="135"/>
      <c r="AE564" s="135"/>
      <c r="AF564" s="135"/>
      <c r="AG564" s="135"/>
      <c r="AH564" s="135"/>
      <c r="AI564" s="135"/>
      <c r="AJ564" s="135"/>
      <c r="AK564" s="135"/>
      <c r="AL564" s="135"/>
    </row>
    <row r="565" spans="1:38" ht="13.5" thickBot="1" x14ac:dyDescent="0.25">
      <c r="A565" s="135"/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  <c r="AA565" s="135"/>
      <c r="AB565" s="135"/>
      <c r="AC565" s="135"/>
      <c r="AD565" s="135"/>
      <c r="AE565" s="135"/>
      <c r="AF565" s="135"/>
      <c r="AG565" s="135"/>
      <c r="AH565" s="135"/>
      <c r="AI565" s="135"/>
      <c r="AJ565" s="135"/>
      <c r="AK565" s="135"/>
      <c r="AL565" s="135"/>
    </row>
    <row r="566" spans="1:38" ht="13.5" thickBot="1" x14ac:dyDescent="0.25">
      <c r="A566" s="135"/>
      <c r="B566" s="135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  <c r="AA566" s="135"/>
      <c r="AB566" s="135"/>
      <c r="AC566" s="135"/>
      <c r="AD566" s="135"/>
      <c r="AE566" s="135"/>
      <c r="AF566" s="135"/>
      <c r="AG566" s="135"/>
      <c r="AH566" s="135"/>
      <c r="AI566" s="135"/>
      <c r="AJ566" s="135"/>
      <c r="AK566" s="135"/>
      <c r="AL566" s="135"/>
    </row>
    <row r="567" spans="1:38" ht="13.5" thickBot="1" x14ac:dyDescent="0.25">
      <c r="A567" s="135"/>
      <c r="B567" s="135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  <c r="AA567" s="135"/>
      <c r="AB567" s="135"/>
      <c r="AC567" s="135"/>
      <c r="AD567" s="135"/>
      <c r="AE567" s="135"/>
      <c r="AF567" s="135"/>
      <c r="AG567" s="135"/>
      <c r="AH567" s="135"/>
      <c r="AI567" s="135"/>
      <c r="AJ567" s="135"/>
      <c r="AK567" s="135"/>
      <c r="AL567" s="135"/>
    </row>
    <row r="568" spans="1:38" ht="13.5" thickBot="1" x14ac:dyDescent="0.25">
      <c r="A568" s="135"/>
      <c r="B568" s="135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  <c r="AA568" s="135"/>
      <c r="AB568" s="135"/>
      <c r="AC568" s="135"/>
      <c r="AD568" s="135"/>
      <c r="AE568" s="135"/>
      <c r="AF568" s="135"/>
      <c r="AG568" s="135"/>
      <c r="AH568" s="135"/>
      <c r="AI568" s="135"/>
      <c r="AJ568" s="135"/>
      <c r="AK568" s="135"/>
      <c r="AL568" s="135"/>
    </row>
    <row r="569" spans="1:38" ht="13.5" thickBot="1" x14ac:dyDescent="0.25">
      <c r="A569" s="135"/>
      <c r="B569" s="135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  <c r="AA569" s="135"/>
      <c r="AB569" s="135"/>
      <c r="AC569" s="135"/>
      <c r="AD569" s="135"/>
      <c r="AE569" s="135"/>
      <c r="AF569" s="135"/>
      <c r="AG569" s="135"/>
      <c r="AH569" s="135"/>
      <c r="AI569" s="135"/>
      <c r="AJ569" s="135"/>
      <c r="AK569" s="135"/>
      <c r="AL569" s="135"/>
    </row>
    <row r="570" spans="1:38" ht="13.5" thickBot="1" x14ac:dyDescent="0.25">
      <c r="A570" s="135"/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  <c r="AA570" s="135"/>
      <c r="AB570" s="135"/>
      <c r="AC570" s="135"/>
      <c r="AD570" s="135"/>
      <c r="AE570" s="135"/>
      <c r="AF570" s="135"/>
      <c r="AG570" s="135"/>
      <c r="AH570" s="135"/>
      <c r="AI570" s="135"/>
      <c r="AJ570" s="135"/>
      <c r="AK570" s="135"/>
      <c r="AL570" s="135"/>
    </row>
    <row r="571" spans="1:38" ht="13.5" thickBot="1" x14ac:dyDescent="0.25">
      <c r="A571" s="135"/>
      <c r="B571" s="135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  <c r="AA571" s="135"/>
      <c r="AB571" s="135"/>
      <c r="AC571" s="135"/>
      <c r="AD571" s="135"/>
      <c r="AE571" s="135"/>
      <c r="AF571" s="135"/>
      <c r="AG571" s="135"/>
      <c r="AH571" s="135"/>
      <c r="AI571" s="135"/>
      <c r="AJ571" s="135"/>
      <c r="AK571" s="135"/>
      <c r="AL571" s="135"/>
    </row>
    <row r="572" spans="1:38" ht="13.5" thickBot="1" x14ac:dyDescent="0.25">
      <c r="A572" s="135"/>
      <c r="B572" s="135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  <c r="AA572" s="135"/>
      <c r="AB572" s="135"/>
      <c r="AC572" s="135"/>
      <c r="AD572" s="135"/>
      <c r="AE572" s="135"/>
      <c r="AF572" s="135"/>
      <c r="AG572" s="135"/>
      <c r="AH572" s="135"/>
      <c r="AI572" s="135"/>
      <c r="AJ572" s="135"/>
      <c r="AK572" s="135"/>
      <c r="AL572" s="135"/>
    </row>
    <row r="573" spans="1:38" ht="13.5" thickBot="1" x14ac:dyDescent="0.25">
      <c r="A573" s="135"/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  <c r="AA573" s="135"/>
      <c r="AB573" s="135"/>
      <c r="AC573" s="135"/>
      <c r="AD573" s="135"/>
      <c r="AE573" s="135"/>
      <c r="AF573" s="135"/>
      <c r="AG573" s="135"/>
      <c r="AH573" s="135"/>
      <c r="AI573" s="135"/>
      <c r="AJ573" s="135"/>
      <c r="AK573" s="135"/>
      <c r="AL573" s="135"/>
    </row>
    <row r="574" spans="1:38" ht="13.5" thickBot="1" x14ac:dyDescent="0.25">
      <c r="A574" s="135"/>
      <c r="B574" s="135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  <c r="AA574" s="135"/>
      <c r="AB574" s="135"/>
      <c r="AC574" s="135"/>
      <c r="AD574" s="135"/>
      <c r="AE574" s="135"/>
      <c r="AF574" s="135"/>
      <c r="AG574" s="135"/>
      <c r="AH574" s="135"/>
      <c r="AI574" s="135"/>
      <c r="AJ574" s="135"/>
      <c r="AK574" s="135"/>
      <c r="AL574" s="135"/>
    </row>
    <row r="575" spans="1:38" ht="13.5" thickBot="1" x14ac:dyDescent="0.25">
      <c r="A575" s="135"/>
      <c r="B575" s="135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  <c r="AA575" s="135"/>
      <c r="AB575" s="135"/>
      <c r="AC575" s="135"/>
      <c r="AD575" s="135"/>
      <c r="AE575" s="135"/>
      <c r="AF575" s="135"/>
      <c r="AG575" s="135"/>
      <c r="AH575" s="135"/>
      <c r="AI575" s="135"/>
      <c r="AJ575" s="135"/>
      <c r="AK575" s="135"/>
      <c r="AL575" s="135"/>
    </row>
    <row r="576" spans="1:38" ht="13.5" thickBot="1" x14ac:dyDescent="0.25">
      <c r="A576" s="135"/>
      <c r="B576" s="135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  <c r="AA576" s="135"/>
      <c r="AB576" s="135"/>
      <c r="AC576" s="135"/>
      <c r="AD576" s="135"/>
      <c r="AE576" s="135"/>
      <c r="AF576" s="135"/>
      <c r="AG576" s="135"/>
      <c r="AH576" s="135"/>
      <c r="AI576" s="135"/>
      <c r="AJ576" s="135"/>
      <c r="AK576" s="135"/>
      <c r="AL576" s="135"/>
    </row>
    <row r="577" spans="1:38" ht="13.5" thickBot="1" x14ac:dyDescent="0.25">
      <c r="A577" s="135"/>
      <c r="B577" s="135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  <c r="AA577" s="135"/>
      <c r="AB577" s="135"/>
      <c r="AC577" s="135"/>
      <c r="AD577" s="135"/>
      <c r="AE577" s="135"/>
      <c r="AF577" s="135"/>
      <c r="AG577" s="135"/>
      <c r="AH577" s="135"/>
      <c r="AI577" s="135"/>
      <c r="AJ577" s="135"/>
      <c r="AK577" s="135"/>
      <c r="AL577" s="135"/>
    </row>
    <row r="578" spans="1:38" ht="13.5" thickBot="1" x14ac:dyDescent="0.25">
      <c r="A578" s="135"/>
      <c r="B578" s="135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  <c r="AA578" s="135"/>
      <c r="AB578" s="135"/>
      <c r="AC578" s="135"/>
      <c r="AD578" s="135"/>
      <c r="AE578" s="135"/>
      <c r="AF578" s="135"/>
      <c r="AG578" s="135"/>
      <c r="AH578" s="135"/>
      <c r="AI578" s="135"/>
      <c r="AJ578" s="135"/>
      <c r="AK578" s="135"/>
      <c r="AL578" s="135"/>
    </row>
    <row r="579" spans="1:38" ht="13.5" thickBot="1" x14ac:dyDescent="0.25">
      <c r="A579" s="135"/>
      <c r="B579" s="135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  <c r="AA579" s="135"/>
      <c r="AB579" s="135"/>
      <c r="AC579" s="135"/>
      <c r="AD579" s="135"/>
      <c r="AE579" s="135"/>
      <c r="AF579" s="135"/>
      <c r="AG579" s="135"/>
      <c r="AH579" s="135"/>
      <c r="AI579" s="135"/>
      <c r="AJ579" s="135"/>
      <c r="AK579" s="135"/>
      <c r="AL579" s="135"/>
    </row>
    <row r="580" spans="1:38" ht="13.5" thickBot="1" x14ac:dyDescent="0.25">
      <c r="A580" s="135"/>
      <c r="B580" s="135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  <c r="AA580" s="135"/>
      <c r="AB580" s="135"/>
      <c r="AC580" s="135"/>
      <c r="AD580" s="135"/>
      <c r="AE580" s="135"/>
      <c r="AF580" s="135"/>
      <c r="AG580" s="135"/>
      <c r="AH580" s="135"/>
      <c r="AI580" s="135"/>
      <c r="AJ580" s="135"/>
      <c r="AK580" s="135"/>
      <c r="AL580" s="135"/>
    </row>
    <row r="581" spans="1:38" ht="13.5" thickBot="1" x14ac:dyDescent="0.25">
      <c r="A581" s="135"/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  <c r="AA581" s="135"/>
      <c r="AB581" s="135"/>
      <c r="AC581" s="135"/>
      <c r="AD581" s="135"/>
      <c r="AE581" s="135"/>
      <c r="AF581" s="135"/>
      <c r="AG581" s="135"/>
      <c r="AH581" s="135"/>
      <c r="AI581" s="135"/>
      <c r="AJ581" s="135"/>
      <c r="AK581" s="135"/>
      <c r="AL581" s="135"/>
    </row>
    <row r="582" spans="1:38" ht="13.5" thickBot="1" x14ac:dyDescent="0.25">
      <c r="A582" s="135"/>
      <c r="B582" s="135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  <c r="AA582" s="135"/>
      <c r="AB582" s="135"/>
      <c r="AC582" s="135"/>
      <c r="AD582" s="135"/>
      <c r="AE582" s="135"/>
      <c r="AF582" s="135"/>
      <c r="AG582" s="135"/>
      <c r="AH582" s="135"/>
      <c r="AI582" s="135"/>
      <c r="AJ582" s="135"/>
      <c r="AK582" s="135"/>
      <c r="AL582" s="135"/>
    </row>
    <row r="583" spans="1:38" ht="13.5" thickBot="1" x14ac:dyDescent="0.25">
      <c r="A583" s="135"/>
      <c r="B583" s="135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  <c r="AA583" s="135"/>
      <c r="AB583" s="135"/>
      <c r="AC583" s="135"/>
      <c r="AD583" s="135"/>
      <c r="AE583" s="135"/>
      <c r="AF583" s="135"/>
      <c r="AG583" s="135"/>
      <c r="AH583" s="135"/>
      <c r="AI583" s="135"/>
      <c r="AJ583" s="135"/>
      <c r="AK583" s="135"/>
      <c r="AL583" s="135"/>
    </row>
    <row r="584" spans="1:38" ht="13.5" thickBot="1" x14ac:dyDescent="0.25">
      <c r="A584" s="135"/>
      <c r="B584" s="135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  <c r="AA584" s="135"/>
      <c r="AB584" s="135"/>
      <c r="AC584" s="135"/>
      <c r="AD584" s="135"/>
      <c r="AE584" s="135"/>
      <c r="AF584" s="135"/>
      <c r="AG584" s="135"/>
      <c r="AH584" s="135"/>
      <c r="AI584" s="135"/>
      <c r="AJ584" s="135"/>
      <c r="AK584" s="135"/>
      <c r="AL584" s="135"/>
    </row>
    <row r="585" spans="1:38" ht="13.5" thickBot="1" x14ac:dyDescent="0.25">
      <c r="A585" s="135"/>
      <c r="B585" s="135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  <c r="AA585" s="135"/>
      <c r="AB585" s="135"/>
      <c r="AC585" s="135"/>
      <c r="AD585" s="135"/>
      <c r="AE585" s="135"/>
      <c r="AF585" s="135"/>
      <c r="AG585" s="135"/>
      <c r="AH585" s="135"/>
      <c r="AI585" s="135"/>
      <c r="AJ585" s="135"/>
      <c r="AK585" s="135"/>
      <c r="AL585" s="135"/>
    </row>
    <row r="586" spans="1:38" ht="13.5" thickBot="1" x14ac:dyDescent="0.25">
      <c r="A586" s="135"/>
      <c r="B586" s="135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  <c r="AA586" s="135"/>
      <c r="AB586" s="135"/>
      <c r="AC586" s="135"/>
      <c r="AD586" s="135"/>
      <c r="AE586" s="135"/>
      <c r="AF586" s="135"/>
      <c r="AG586" s="135"/>
      <c r="AH586" s="135"/>
      <c r="AI586" s="135"/>
      <c r="AJ586" s="135"/>
      <c r="AK586" s="135"/>
      <c r="AL586" s="135"/>
    </row>
    <row r="587" spans="1:38" ht="13.5" thickBot="1" x14ac:dyDescent="0.25">
      <c r="A587" s="135"/>
      <c r="B587" s="135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  <c r="AA587" s="135"/>
      <c r="AB587" s="135"/>
      <c r="AC587" s="135"/>
      <c r="AD587" s="135"/>
      <c r="AE587" s="135"/>
      <c r="AF587" s="135"/>
      <c r="AG587" s="135"/>
      <c r="AH587" s="135"/>
      <c r="AI587" s="135"/>
      <c r="AJ587" s="135"/>
      <c r="AK587" s="135"/>
      <c r="AL587" s="135"/>
    </row>
    <row r="588" spans="1:38" ht="13.5" thickBot="1" x14ac:dyDescent="0.25">
      <c r="A588" s="135"/>
      <c r="B588" s="135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  <c r="AA588" s="135"/>
      <c r="AB588" s="135"/>
      <c r="AC588" s="135"/>
      <c r="AD588" s="135"/>
      <c r="AE588" s="135"/>
      <c r="AF588" s="135"/>
      <c r="AG588" s="135"/>
      <c r="AH588" s="135"/>
      <c r="AI588" s="135"/>
      <c r="AJ588" s="135"/>
      <c r="AK588" s="135"/>
      <c r="AL588" s="135"/>
    </row>
    <row r="589" spans="1:38" ht="13.5" thickBot="1" x14ac:dyDescent="0.25">
      <c r="A589" s="135"/>
      <c r="B589" s="135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  <c r="AA589" s="135"/>
      <c r="AB589" s="135"/>
      <c r="AC589" s="135"/>
      <c r="AD589" s="135"/>
      <c r="AE589" s="135"/>
      <c r="AF589" s="135"/>
      <c r="AG589" s="135"/>
      <c r="AH589" s="135"/>
      <c r="AI589" s="135"/>
      <c r="AJ589" s="135"/>
      <c r="AK589" s="135"/>
      <c r="AL589" s="135"/>
    </row>
    <row r="590" spans="1:38" ht="13.5" thickBot="1" x14ac:dyDescent="0.25">
      <c r="A590" s="135"/>
      <c r="B590" s="135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  <c r="AA590" s="135"/>
      <c r="AB590" s="135"/>
      <c r="AC590" s="135"/>
      <c r="AD590" s="135"/>
      <c r="AE590" s="135"/>
      <c r="AF590" s="135"/>
      <c r="AG590" s="135"/>
      <c r="AH590" s="135"/>
      <c r="AI590" s="135"/>
      <c r="AJ590" s="135"/>
      <c r="AK590" s="135"/>
      <c r="AL590" s="135"/>
    </row>
    <row r="591" spans="1:38" ht="13.5" thickBot="1" x14ac:dyDescent="0.25">
      <c r="A591" s="135"/>
      <c r="B591" s="135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  <c r="AA591" s="135"/>
      <c r="AB591" s="135"/>
      <c r="AC591" s="135"/>
      <c r="AD591" s="135"/>
      <c r="AE591" s="135"/>
      <c r="AF591" s="135"/>
      <c r="AG591" s="135"/>
      <c r="AH591" s="135"/>
      <c r="AI591" s="135"/>
      <c r="AJ591" s="135"/>
      <c r="AK591" s="135"/>
      <c r="AL591" s="135"/>
    </row>
    <row r="592" spans="1:38" ht="13.5" thickBot="1" x14ac:dyDescent="0.25">
      <c r="A592" s="135"/>
      <c r="B592" s="135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  <c r="AA592" s="135"/>
      <c r="AB592" s="135"/>
      <c r="AC592" s="135"/>
      <c r="AD592" s="135"/>
      <c r="AE592" s="135"/>
      <c r="AF592" s="135"/>
      <c r="AG592" s="135"/>
      <c r="AH592" s="135"/>
      <c r="AI592" s="135"/>
      <c r="AJ592" s="135"/>
      <c r="AK592" s="135"/>
      <c r="AL592" s="135"/>
    </row>
    <row r="593" spans="1:38" ht="13.5" thickBot="1" x14ac:dyDescent="0.25">
      <c r="A593" s="135"/>
      <c r="B593" s="135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  <c r="AA593" s="135"/>
      <c r="AB593" s="135"/>
      <c r="AC593" s="135"/>
      <c r="AD593" s="135"/>
      <c r="AE593" s="135"/>
      <c r="AF593" s="135"/>
      <c r="AG593" s="135"/>
      <c r="AH593" s="135"/>
      <c r="AI593" s="135"/>
      <c r="AJ593" s="135"/>
      <c r="AK593" s="135"/>
      <c r="AL593" s="135"/>
    </row>
    <row r="594" spans="1:38" ht="13.5" thickBot="1" x14ac:dyDescent="0.25">
      <c r="A594" s="135"/>
      <c r="B594" s="135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  <c r="AA594" s="135"/>
      <c r="AB594" s="135"/>
      <c r="AC594" s="135"/>
      <c r="AD594" s="135"/>
      <c r="AE594" s="135"/>
      <c r="AF594" s="135"/>
      <c r="AG594" s="135"/>
      <c r="AH594" s="135"/>
      <c r="AI594" s="135"/>
      <c r="AJ594" s="135"/>
      <c r="AK594" s="135"/>
      <c r="AL594" s="135"/>
    </row>
    <row r="595" spans="1:38" ht="13.5" thickBot="1" x14ac:dyDescent="0.25">
      <c r="A595" s="135"/>
      <c r="B595" s="135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  <c r="AA595" s="135"/>
      <c r="AB595" s="135"/>
      <c r="AC595" s="135"/>
      <c r="AD595" s="135"/>
      <c r="AE595" s="135"/>
      <c r="AF595" s="135"/>
      <c r="AG595" s="135"/>
      <c r="AH595" s="135"/>
      <c r="AI595" s="135"/>
      <c r="AJ595" s="135"/>
      <c r="AK595" s="135"/>
      <c r="AL595" s="135"/>
    </row>
    <row r="596" spans="1:38" ht="13.5" thickBot="1" x14ac:dyDescent="0.25">
      <c r="A596" s="135"/>
      <c r="B596" s="135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  <c r="AA596" s="135"/>
      <c r="AB596" s="135"/>
      <c r="AC596" s="135"/>
      <c r="AD596" s="135"/>
      <c r="AE596" s="135"/>
      <c r="AF596" s="135"/>
      <c r="AG596" s="135"/>
      <c r="AH596" s="135"/>
      <c r="AI596" s="135"/>
      <c r="AJ596" s="135"/>
      <c r="AK596" s="135"/>
      <c r="AL596" s="135"/>
    </row>
    <row r="597" spans="1:38" ht="13.5" thickBot="1" x14ac:dyDescent="0.25">
      <c r="A597" s="135"/>
      <c r="B597" s="135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  <c r="AA597" s="135"/>
      <c r="AB597" s="135"/>
      <c r="AC597" s="135"/>
      <c r="AD597" s="135"/>
      <c r="AE597" s="135"/>
      <c r="AF597" s="135"/>
      <c r="AG597" s="135"/>
      <c r="AH597" s="135"/>
      <c r="AI597" s="135"/>
      <c r="AJ597" s="135"/>
      <c r="AK597" s="135"/>
      <c r="AL597" s="135"/>
    </row>
    <row r="598" spans="1:38" ht="13.5" thickBot="1" x14ac:dyDescent="0.25">
      <c r="A598" s="135"/>
      <c r="B598" s="135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  <c r="AA598" s="135"/>
      <c r="AB598" s="135"/>
      <c r="AC598" s="135"/>
      <c r="AD598" s="135"/>
      <c r="AE598" s="135"/>
      <c r="AF598" s="135"/>
      <c r="AG598" s="135"/>
      <c r="AH598" s="135"/>
      <c r="AI598" s="135"/>
      <c r="AJ598" s="135"/>
      <c r="AK598" s="135"/>
      <c r="AL598" s="135"/>
    </row>
    <row r="599" spans="1:38" ht="13.5" thickBot="1" x14ac:dyDescent="0.25">
      <c r="A599" s="135"/>
      <c r="B599" s="135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  <c r="AA599" s="135"/>
      <c r="AB599" s="135"/>
      <c r="AC599" s="135"/>
      <c r="AD599" s="135"/>
      <c r="AE599" s="135"/>
      <c r="AF599" s="135"/>
      <c r="AG599" s="135"/>
      <c r="AH599" s="135"/>
      <c r="AI599" s="135"/>
      <c r="AJ599" s="135"/>
      <c r="AK599" s="135"/>
      <c r="AL599" s="135"/>
    </row>
    <row r="600" spans="1:38" ht="13.5" thickBot="1" x14ac:dyDescent="0.25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  <c r="AA600" s="135"/>
      <c r="AB600" s="135"/>
      <c r="AC600" s="135"/>
      <c r="AD600" s="135"/>
      <c r="AE600" s="135"/>
      <c r="AF600" s="135"/>
      <c r="AG600" s="135"/>
      <c r="AH600" s="135"/>
      <c r="AI600" s="135"/>
      <c r="AJ600" s="135"/>
      <c r="AK600" s="135"/>
      <c r="AL600" s="135"/>
    </row>
    <row r="601" spans="1:38" ht="13.5" thickBot="1" x14ac:dyDescent="0.25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  <c r="AA601" s="135"/>
      <c r="AB601" s="135"/>
      <c r="AC601" s="135"/>
      <c r="AD601" s="135"/>
      <c r="AE601" s="135"/>
      <c r="AF601" s="135"/>
      <c r="AG601" s="135"/>
      <c r="AH601" s="135"/>
      <c r="AI601" s="135"/>
      <c r="AJ601" s="135"/>
      <c r="AK601" s="135"/>
      <c r="AL601" s="135"/>
    </row>
    <row r="602" spans="1:38" ht="13.5" thickBot="1" x14ac:dyDescent="0.25">
      <c r="A602" s="135"/>
      <c r="B602" s="135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  <c r="AA602" s="135"/>
      <c r="AB602" s="135"/>
      <c r="AC602" s="135"/>
      <c r="AD602" s="135"/>
      <c r="AE602" s="135"/>
      <c r="AF602" s="135"/>
      <c r="AG602" s="135"/>
      <c r="AH602" s="135"/>
      <c r="AI602" s="135"/>
      <c r="AJ602" s="135"/>
      <c r="AK602" s="135"/>
      <c r="AL602" s="135"/>
    </row>
    <row r="603" spans="1:38" ht="13.5" thickBot="1" x14ac:dyDescent="0.25">
      <c r="A603" s="135"/>
      <c r="B603" s="135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  <c r="AA603" s="135"/>
      <c r="AB603" s="135"/>
      <c r="AC603" s="135"/>
      <c r="AD603" s="135"/>
      <c r="AE603" s="135"/>
      <c r="AF603" s="135"/>
      <c r="AG603" s="135"/>
      <c r="AH603" s="135"/>
      <c r="AI603" s="135"/>
      <c r="AJ603" s="135"/>
      <c r="AK603" s="135"/>
      <c r="AL603" s="135"/>
    </row>
    <row r="604" spans="1:38" ht="13.5" thickBot="1" x14ac:dyDescent="0.25">
      <c r="A604" s="135"/>
      <c r="B604" s="135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  <c r="AA604" s="135"/>
      <c r="AB604" s="135"/>
      <c r="AC604" s="135"/>
      <c r="AD604" s="135"/>
      <c r="AE604" s="135"/>
      <c r="AF604" s="135"/>
      <c r="AG604" s="135"/>
      <c r="AH604" s="135"/>
      <c r="AI604" s="135"/>
      <c r="AJ604" s="135"/>
      <c r="AK604" s="135"/>
      <c r="AL604" s="135"/>
    </row>
    <row r="605" spans="1:38" ht="13.5" thickBot="1" x14ac:dyDescent="0.25">
      <c r="A605" s="135"/>
      <c r="B605" s="135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  <c r="AA605" s="135"/>
      <c r="AB605" s="135"/>
      <c r="AC605" s="135"/>
      <c r="AD605" s="135"/>
      <c r="AE605" s="135"/>
      <c r="AF605" s="135"/>
      <c r="AG605" s="135"/>
      <c r="AH605" s="135"/>
      <c r="AI605" s="135"/>
      <c r="AJ605" s="135"/>
      <c r="AK605" s="135"/>
      <c r="AL605" s="135"/>
    </row>
    <row r="606" spans="1:38" ht="13.5" thickBot="1" x14ac:dyDescent="0.25">
      <c r="A606" s="135"/>
      <c r="B606" s="135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  <c r="AA606" s="135"/>
      <c r="AB606" s="135"/>
      <c r="AC606" s="135"/>
      <c r="AD606" s="135"/>
      <c r="AE606" s="135"/>
      <c r="AF606" s="135"/>
      <c r="AG606" s="135"/>
      <c r="AH606" s="135"/>
      <c r="AI606" s="135"/>
      <c r="AJ606" s="135"/>
      <c r="AK606" s="135"/>
      <c r="AL606" s="135"/>
    </row>
    <row r="607" spans="1:38" ht="13.5" thickBot="1" x14ac:dyDescent="0.25">
      <c r="A607" s="135"/>
      <c r="B607" s="135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  <c r="AA607" s="135"/>
      <c r="AB607" s="135"/>
      <c r="AC607" s="135"/>
      <c r="AD607" s="135"/>
      <c r="AE607" s="135"/>
      <c r="AF607" s="135"/>
      <c r="AG607" s="135"/>
      <c r="AH607" s="135"/>
      <c r="AI607" s="135"/>
      <c r="AJ607" s="135"/>
      <c r="AK607" s="135"/>
      <c r="AL607" s="135"/>
    </row>
    <row r="608" spans="1:38" ht="13.5" thickBot="1" x14ac:dyDescent="0.25">
      <c r="A608" s="135"/>
      <c r="B608" s="135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  <c r="AA608" s="135"/>
      <c r="AB608" s="135"/>
      <c r="AC608" s="135"/>
      <c r="AD608" s="135"/>
      <c r="AE608" s="135"/>
      <c r="AF608" s="135"/>
      <c r="AG608" s="135"/>
      <c r="AH608" s="135"/>
      <c r="AI608" s="135"/>
      <c r="AJ608" s="135"/>
      <c r="AK608" s="135"/>
      <c r="AL608" s="135"/>
    </row>
    <row r="609" spans="1:38" ht="13.5" thickBot="1" x14ac:dyDescent="0.25">
      <c r="A609" s="135"/>
      <c r="B609" s="135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  <c r="AA609" s="135"/>
      <c r="AB609" s="135"/>
      <c r="AC609" s="135"/>
      <c r="AD609" s="135"/>
      <c r="AE609" s="135"/>
      <c r="AF609" s="135"/>
      <c r="AG609" s="135"/>
      <c r="AH609" s="135"/>
      <c r="AI609" s="135"/>
      <c r="AJ609" s="135"/>
      <c r="AK609" s="135"/>
      <c r="AL609" s="135"/>
    </row>
    <row r="610" spans="1:38" ht="13.5" thickBot="1" x14ac:dyDescent="0.25">
      <c r="A610" s="135"/>
      <c r="B610" s="135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  <c r="AA610" s="135"/>
      <c r="AB610" s="135"/>
      <c r="AC610" s="135"/>
      <c r="AD610" s="135"/>
      <c r="AE610" s="135"/>
      <c r="AF610" s="135"/>
      <c r="AG610" s="135"/>
      <c r="AH610" s="135"/>
      <c r="AI610" s="135"/>
      <c r="AJ610" s="135"/>
      <c r="AK610" s="135"/>
      <c r="AL610" s="135"/>
    </row>
    <row r="611" spans="1:38" ht="13.5" thickBot="1" x14ac:dyDescent="0.25">
      <c r="A611" s="135"/>
      <c r="B611" s="135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  <c r="AA611" s="135"/>
      <c r="AB611" s="135"/>
      <c r="AC611" s="135"/>
      <c r="AD611" s="135"/>
      <c r="AE611" s="135"/>
      <c r="AF611" s="135"/>
      <c r="AG611" s="135"/>
      <c r="AH611" s="135"/>
      <c r="AI611" s="135"/>
      <c r="AJ611" s="135"/>
      <c r="AK611" s="135"/>
      <c r="AL611" s="135"/>
    </row>
    <row r="612" spans="1:38" ht="13.5" thickBot="1" x14ac:dyDescent="0.25">
      <c r="A612" s="135"/>
      <c r="B612" s="135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  <c r="AA612" s="135"/>
      <c r="AB612" s="135"/>
      <c r="AC612" s="135"/>
      <c r="AD612" s="135"/>
      <c r="AE612" s="135"/>
      <c r="AF612" s="135"/>
      <c r="AG612" s="135"/>
      <c r="AH612" s="135"/>
      <c r="AI612" s="135"/>
      <c r="AJ612" s="135"/>
      <c r="AK612" s="135"/>
      <c r="AL612" s="135"/>
    </row>
    <row r="613" spans="1:38" ht="13.5" thickBot="1" x14ac:dyDescent="0.25">
      <c r="A613" s="135"/>
      <c r="B613" s="135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  <c r="AA613" s="135"/>
      <c r="AB613" s="135"/>
      <c r="AC613" s="135"/>
      <c r="AD613" s="135"/>
      <c r="AE613" s="135"/>
      <c r="AF613" s="135"/>
      <c r="AG613" s="135"/>
      <c r="AH613" s="135"/>
      <c r="AI613" s="135"/>
      <c r="AJ613" s="135"/>
      <c r="AK613" s="135"/>
      <c r="AL613" s="135"/>
    </row>
    <row r="614" spans="1:38" ht="13.5" thickBot="1" x14ac:dyDescent="0.25">
      <c r="A614" s="135"/>
      <c r="B614" s="135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  <c r="AA614" s="135"/>
      <c r="AB614" s="135"/>
      <c r="AC614" s="135"/>
      <c r="AD614" s="135"/>
      <c r="AE614" s="135"/>
      <c r="AF614" s="135"/>
      <c r="AG614" s="135"/>
      <c r="AH614" s="135"/>
      <c r="AI614" s="135"/>
      <c r="AJ614" s="135"/>
      <c r="AK614" s="135"/>
      <c r="AL614" s="135"/>
    </row>
    <row r="615" spans="1:38" ht="13.5" thickBot="1" x14ac:dyDescent="0.25">
      <c r="A615" s="135"/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  <c r="AA615" s="135"/>
      <c r="AB615" s="135"/>
      <c r="AC615" s="135"/>
      <c r="AD615" s="135"/>
      <c r="AE615" s="135"/>
      <c r="AF615" s="135"/>
      <c r="AG615" s="135"/>
      <c r="AH615" s="135"/>
      <c r="AI615" s="135"/>
      <c r="AJ615" s="135"/>
      <c r="AK615" s="135"/>
      <c r="AL615" s="135"/>
    </row>
    <row r="616" spans="1:38" ht="13.5" thickBot="1" x14ac:dyDescent="0.25">
      <c r="A616" s="135"/>
      <c r="B616" s="135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  <c r="AA616" s="135"/>
      <c r="AB616" s="135"/>
      <c r="AC616" s="135"/>
      <c r="AD616" s="135"/>
      <c r="AE616" s="135"/>
      <c r="AF616" s="135"/>
      <c r="AG616" s="135"/>
      <c r="AH616" s="135"/>
      <c r="AI616" s="135"/>
      <c r="AJ616" s="135"/>
      <c r="AK616" s="135"/>
      <c r="AL616" s="135"/>
    </row>
    <row r="617" spans="1:38" ht="13.5" thickBot="1" x14ac:dyDescent="0.25">
      <c r="A617" s="135"/>
      <c r="B617" s="135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  <c r="AA617" s="135"/>
      <c r="AB617" s="135"/>
      <c r="AC617" s="135"/>
      <c r="AD617" s="135"/>
      <c r="AE617" s="135"/>
      <c r="AF617" s="135"/>
      <c r="AG617" s="135"/>
      <c r="AH617" s="135"/>
      <c r="AI617" s="135"/>
      <c r="AJ617" s="135"/>
      <c r="AK617" s="135"/>
      <c r="AL617" s="135"/>
    </row>
    <row r="618" spans="1:38" ht="13.5" thickBot="1" x14ac:dyDescent="0.25">
      <c r="A618" s="135"/>
      <c r="B618" s="135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  <c r="AA618" s="135"/>
      <c r="AB618" s="135"/>
      <c r="AC618" s="135"/>
      <c r="AD618" s="135"/>
      <c r="AE618" s="135"/>
      <c r="AF618" s="135"/>
      <c r="AG618" s="135"/>
      <c r="AH618" s="135"/>
      <c r="AI618" s="135"/>
      <c r="AJ618" s="135"/>
      <c r="AK618" s="135"/>
      <c r="AL618" s="135"/>
    </row>
    <row r="619" spans="1:38" ht="13.5" thickBot="1" x14ac:dyDescent="0.25">
      <c r="A619" s="135"/>
      <c r="B619" s="135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  <c r="AA619" s="135"/>
      <c r="AB619" s="135"/>
      <c r="AC619" s="135"/>
      <c r="AD619" s="135"/>
      <c r="AE619" s="135"/>
      <c r="AF619" s="135"/>
      <c r="AG619" s="135"/>
      <c r="AH619" s="135"/>
      <c r="AI619" s="135"/>
      <c r="AJ619" s="135"/>
      <c r="AK619" s="135"/>
      <c r="AL619" s="135"/>
    </row>
    <row r="620" spans="1:38" ht="13.5" thickBot="1" x14ac:dyDescent="0.25">
      <c r="A620" s="135"/>
      <c r="B620" s="135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  <c r="AA620" s="135"/>
      <c r="AB620" s="135"/>
      <c r="AC620" s="135"/>
      <c r="AD620" s="135"/>
      <c r="AE620" s="135"/>
      <c r="AF620" s="135"/>
      <c r="AG620" s="135"/>
      <c r="AH620" s="135"/>
      <c r="AI620" s="135"/>
      <c r="AJ620" s="135"/>
      <c r="AK620" s="135"/>
      <c r="AL620" s="135"/>
    </row>
    <row r="621" spans="1:38" ht="13.5" thickBot="1" x14ac:dyDescent="0.25">
      <c r="A621" s="135"/>
      <c r="B621" s="135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  <c r="AA621" s="135"/>
      <c r="AB621" s="135"/>
      <c r="AC621" s="135"/>
      <c r="AD621" s="135"/>
      <c r="AE621" s="135"/>
      <c r="AF621" s="135"/>
      <c r="AG621" s="135"/>
      <c r="AH621" s="135"/>
      <c r="AI621" s="135"/>
      <c r="AJ621" s="135"/>
      <c r="AK621" s="135"/>
      <c r="AL621" s="135"/>
    </row>
    <row r="622" spans="1:38" ht="13.5" thickBot="1" x14ac:dyDescent="0.25">
      <c r="A622" s="135"/>
      <c r="B622" s="135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  <c r="AA622" s="135"/>
      <c r="AB622" s="135"/>
      <c r="AC622" s="135"/>
      <c r="AD622" s="135"/>
      <c r="AE622" s="135"/>
      <c r="AF622" s="135"/>
      <c r="AG622" s="135"/>
      <c r="AH622" s="135"/>
      <c r="AI622" s="135"/>
      <c r="AJ622" s="135"/>
      <c r="AK622" s="135"/>
      <c r="AL622" s="135"/>
    </row>
    <row r="623" spans="1:38" ht="13.5" thickBot="1" x14ac:dyDescent="0.25">
      <c r="A623" s="135"/>
      <c r="B623" s="135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  <c r="AA623" s="135"/>
      <c r="AB623" s="135"/>
      <c r="AC623" s="135"/>
      <c r="AD623" s="135"/>
      <c r="AE623" s="135"/>
      <c r="AF623" s="135"/>
      <c r="AG623" s="135"/>
      <c r="AH623" s="135"/>
      <c r="AI623" s="135"/>
      <c r="AJ623" s="135"/>
      <c r="AK623" s="135"/>
      <c r="AL623" s="135"/>
    </row>
    <row r="624" spans="1:38" ht="13.5" thickBot="1" x14ac:dyDescent="0.25">
      <c r="A624" s="135"/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  <c r="AA624" s="135"/>
      <c r="AB624" s="135"/>
      <c r="AC624" s="135"/>
      <c r="AD624" s="135"/>
      <c r="AE624" s="135"/>
      <c r="AF624" s="135"/>
      <c r="AG624" s="135"/>
      <c r="AH624" s="135"/>
      <c r="AI624" s="135"/>
      <c r="AJ624" s="135"/>
      <c r="AK624" s="135"/>
      <c r="AL624" s="135"/>
    </row>
    <row r="625" spans="1:38" ht="13.5" thickBot="1" x14ac:dyDescent="0.25">
      <c r="A625" s="135"/>
      <c r="B625" s="135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  <c r="AA625" s="135"/>
      <c r="AB625" s="135"/>
      <c r="AC625" s="135"/>
      <c r="AD625" s="135"/>
      <c r="AE625" s="135"/>
      <c r="AF625" s="135"/>
      <c r="AG625" s="135"/>
      <c r="AH625" s="135"/>
      <c r="AI625" s="135"/>
      <c r="AJ625" s="135"/>
      <c r="AK625" s="135"/>
      <c r="AL625" s="135"/>
    </row>
    <row r="626" spans="1:38" ht="13.5" thickBot="1" x14ac:dyDescent="0.25">
      <c r="A626" s="135"/>
      <c r="B626" s="135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  <c r="AA626" s="135"/>
      <c r="AB626" s="135"/>
      <c r="AC626" s="135"/>
      <c r="AD626" s="135"/>
      <c r="AE626" s="135"/>
      <c r="AF626" s="135"/>
      <c r="AG626" s="135"/>
      <c r="AH626" s="135"/>
      <c r="AI626" s="135"/>
      <c r="AJ626" s="135"/>
      <c r="AK626" s="135"/>
      <c r="AL626" s="135"/>
    </row>
    <row r="627" spans="1:38" ht="13.5" thickBot="1" x14ac:dyDescent="0.25">
      <c r="A627" s="135"/>
      <c r="B627" s="135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  <c r="AA627" s="135"/>
      <c r="AB627" s="135"/>
      <c r="AC627" s="135"/>
      <c r="AD627" s="135"/>
      <c r="AE627" s="135"/>
      <c r="AF627" s="135"/>
      <c r="AG627" s="135"/>
      <c r="AH627" s="135"/>
      <c r="AI627" s="135"/>
      <c r="AJ627" s="135"/>
      <c r="AK627" s="135"/>
      <c r="AL627" s="135"/>
    </row>
    <row r="628" spans="1:38" ht="13.5" thickBot="1" x14ac:dyDescent="0.25">
      <c r="A628" s="135"/>
      <c r="B628" s="135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  <c r="AA628" s="135"/>
      <c r="AB628" s="135"/>
      <c r="AC628" s="135"/>
      <c r="AD628" s="135"/>
      <c r="AE628" s="135"/>
      <c r="AF628" s="135"/>
      <c r="AG628" s="135"/>
      <c r="AH628" s="135"/>
      <c r="AI628" s="135"/>
      <c r="AJ628" s="135"/>
      <c r="AK628" s="135"/>
      <c r="AL628" s="135"/>
    </row>
    <row r="629" spans="1:38" ht="13.5" thickBot="1" x14ac:dyDescent="0.25">
      <c r="A629" s="135"/>
      <c r="B629" s="135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  <c r="AA629" s="135"/>
      <c r="AB629" s="135"/>
      <c r="AC629" s="135"/>
      <c r="AD629" s="135"/>
      <c r="AE629" s="135"/>
      <c r="AF629" s="135"/>
      <c r="AG629" s="135"/>
      <c r="AH629" s="135"/>
      <c r="AI629" s="135"/>
      <c r="AJ629" s="135"/>
      <c r="AK629" s="135"/>
      <c r="AL629" s="135"/>
    </row>
    <row r="630" spans="1:38" ht="13.5" thickBot="1" x14ac:dyDescent="0.25">
      <c r="A630" s="135"/>
      <c r="B630" s="135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  <c r="AA630" s="135"/>
      <c r="AB630" s="135"/>
      <c r="AC630" s="135"/>
      <c r="AD630" s="135"/>
      <c r="AE630" s="135"/>
      <c r="AF630" s="135"/>
      <c r="AG630" s="135"/>
      <c r="AH630" s="135"/>
      <c r="AI630" s="135"/>
      <c r="AJ630" s="135"/>
      <c r="AK630" s="135"/>
      <c r="AL630" s="135"/>
    </row>
    <row r="631" spans="1:38" ht="13.5" thickBot="1" x14ac:dyDescent="0.25">
      <c r="A631" s="135"/>
      <c r="B631" s="135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  <c r="AA631" s="135"/>
      <c r="AB631" s="135"/>
      <c r="AC631" s="135"/>
      <c r="AD631" s="135"/>
      <c r="AE631" s="135"/>
      <c r="AF631" s="135"/>
      <c r="AG631" s="135"/>
      <c r="AH631" s="135"/>
      <c r="AI631" s="135"/>
      <c r="AJ631" s="135"/>
      <c r="AK631" s="135"/>
      <c r="AL631" s="135"/>
    </row>
    <row r="632" spans="1:38" ht="13.5" thickBot="1" x14ac:dyDescent="0.25">
      <c r="A632" s="135"/>
      <c r="B632" s="135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  <c r="AA632" s="135"/>
      <c r="AB632" s="135"/>
      <c r="AC632" s="135"/>
      <c r="AD632" s="135"/>
      <c r="AE632" s="135"/>
      <c r="AF632" s="135"/>
      <c r="AG632" s="135"/>
      <c r="AH632" s="135"/>
      <c r="AI632" s="135"/>
      <c r="AJ632" s="135"/>
      <c r="AK632" s="135"/>
      <c r="AL632" s="135"/>
    </row>
    <row r="633" spans="1:38" ht="13.5" thickBot="1" x14ac:dyDescent="0.25">
      <c r="A633" s="135"/>
      <c r="B633" s="135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  <c r="AA633" s="135"/>
      <c r="AB633" s="135"/>
      <c r="AC633" s="135"/>
      <c r="AD633" s="135"/>
      <c r="AE633" s="135"/>
      <c r="AF633" s="135"/>
      <c r="AG633" s="135"/>
      <c r="AH633" s="135"/>
      <c r="AI633" s="135"/>
      <c r="AJ633" s="135"/>
      <c r="AK633" s="135"/>
      <c r="AL633" s="135"/>
    </row>
    <row r="634" spans="1:38" ht="13.5" thickBot="1" x14ac:dyDescent="0.25">
      <c r="A634" s="135"/>
      <c r="B634" s="135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  <c r="AA634" s="135"/>
      <c r="AB634" s="135"/>
      <c r="AC634" s="135"/>
      <c r="AD634" s="135"/>
      <c r="AE634" s="135"/>
      <c r="AF634" s="135"/>
      <c r="AG634" s="135"/>
      <c r="AH634" s="135"/>
      <c r="AI634" s="135"/>
      <c r="AJ634" s="135"/>
      <c r="AK634" s="135"/>
      <c r="AL634" s="135"/>
    </row>
    <row r="635" spans="1:38" ht="13.5" thickBot="1" x14ac:dyDescent="0.25">
      <c r="A635" s="135"/>
      <c r="B635" s="135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  <c r="AA635" s="135"/>
      <c r="AB635" s="135"/>
      <c r="AC635" s="135"/>
      <c r="AD635" s="135"/>
      <c r="AE635" s="135"/>
      <c r="AF635" s="135"/>
      <c r="AG635" s="135"/>
      <c r="AH635" s="135"/>
      <c r="AI635" s="135"/>
      <c r="AJ635" s="135"/>
      <c r="AK635" s="135"/>
      <c r="AL635" s="135"/>
    </row>
    <row r="636" spans="1:38" ht="13.5" thickBot="1" x14ac:dyDescent="0.25">
      <c r="A636" s="135"/>
      <c r="B636" s="135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  <c r="AA636" s="135"/>
      <c r="AB636" s="135"/>
      <c r="AC636" s="135"/>
      <c r="AD636" s="135"/>
      <c r="AE636" s="135"/>
      <c r="AF636" s="135"/>
      <c r="AG636" s="135"/>
      <c r="AH636" s="135"/>
      <c r="AI636" s="135"/>
      <c r="AJ636" s="135"/>
      <c r="AK636" s="135"/>
      <c r="AL636" s="135"/>
    </row>
    <row r="637" spans="1:38" ht="13.5" thickBot="1" x14ac:dyDescent="0.25">
      <c r="A637" s="135"/>
      <c r="B637" s="135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  <c r="AA637" s="135"/>
      <c r="AB637" s="135"/>
      <c r="AC637" s="135"/>
      <c r="AD637" s="135"/>
      <c r="AE637" s="135"/>
      <c r="AF637" s="135"/>
      <c r="AG637" s="135"/>
      <c r="AH637" s="135"/>
      <c r="AI637" s="135"/>
      <c r="AJ637" s="135"/>
      <c r="AK637" s="135"/>
      <c r="AL637" s="135"/>
    </row>
    <row r="638" spans="1:38" ht="13.5" thickBot="1" x14ac:dyDescent="0.25">
      <c r="A638" s="135"/>
      <c r="B638" s="135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  <c r="AA638" s="135"/>
      <c r="AB638" s="135"/>
      <c r="AC638" s="135"/>
      <c r="AD638" s="135"/>
      <c r="AE638" s="135"/>
      <c r="AF638" s="135"/>
      <c r="AG638" s="135"/>
      <c r="AH638" s="135"/>
      <c r="AI638" s="135"/>
      <c r="AJ638" s="135"/>
      <c r="AK638" s="135"/>
      <c r="AL638" s="135"/>
    </row>
    <row r="639" spans="1:38" ht="13.5" thickBot="1" x14ac:dyDescent="0.25">
      <c r="A639" s="135"/>
      <c r="B639" s="135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  <c r="AA639" s="135"/>
      <c r="AB639" s="135"/>
      <c r="AC639" s="135"/>
      <c r="AD639" s="135"/>
      <c r="AE639" s="135"/>
      <c r="AF639" s="135"/>
      <c r="AG639" s="135"/>
      <c r="AH639" s="135"/>
      <c r="AI639" s="135"/>
      <c r="AJ639" s="135"/>
      <c r="AK639" s="135"/>
      <c r="AL639" s="135"/>
    </row>
    <row r="640" spans="1:38" ht="13.5" thickBot="1" x14ac:dyDescent="0.25">
      <c r="A640" s="135"/>
      <c r="B640" s="135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  <c r="AA640" s="135"/>
      <c r="AB640" s="135"/>
      <c r="AC640" s="135"/>
      <c r="AD640" s="135"/>
      <c r="AE640" s="135"/>
      <c r="AF640" s="135"/>
      <c r="AG640" s="135"/>
      <c r="AH640" s="135"/>
      <c r="AI640" s="135"/>
      <c r="AJ640" s="135"/>
      <c r="AK640" s="135"/>
      <c r="AL640" s="135"/>
    </row>
    <row r="641" spans="1:38" ht="13.5" thickBot="1" x14ac:dyDescent="0.25">
      <c r="A641" s="135"/>
      <c r="B641" s="135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  <c r="AA641" s="135"/>
      <c r="AB641" s="135"/>
      <c r="AC641" s="135"/>
      <c r="AD641" s="135"/>
      <c r="AE641" s="135"/>
      <c r="AF641" s="135"/>
      <c r="AG641" s="135"/>
      <c r="AH641" s="135"/>
      <c r="AI641" s="135"/>
      <c r="AJ641" s="135"/>
      <c r="AK641" s="135"/>
      <c r="AL641" s="135"/>
    </row>
    <row r="642" spans="1:38" ht="13.5" thickBot="1" x14ac:dyDescent="0.25">
      <c r="A642" s="135"/>
      <c r="B642" s="135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  <c r="AA642" s="135"/>
      <c r="AB642" s="135"/>
      <c r="AC642" s="135"/>
      <c r="AD642" s="135"/>
      <c r="AE642" s="135"/>
      <c r="AF642" s="135"/>
      <c r="AG642" s="135"/>
      <c r="AH642" s="135"/>
      <c r="AI642" s="135"/>
      <c r="AJ642" s="135"/>
      <c r="AK642" s="135"/>
      <c r="AL642" s="135"/>
    </row>
    <row r="643" spans="1:38" ht="13.5" thickBot="1" x14ac:dyDescent="0.25">
      <c r="A643" s="135"/>
      <c r="B643" s="135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  <c r="AA643" s="135"/>
      <c r="AB643" s="135"/>
      <c r="AC643" s="135"/>
      <c r="AD643" s="135"/>
      <c r="AE643" s="135"/>
      <c r="AF643" s="135"/>
      <c r="AG643" s="135"/>
      <c r="AH643" s="135"/>
      <c r="AI643" s="135"/>
      <c r="AJ643" s="135"/>
      <c r="AK643" s="135"/>
      <c r="AL643" s="135"/>
    </row>
    <row r="644" spans="1:38" ht="13.5" thickBot="1" x14ac:dyDescent="0.25">
      <c r="A644" s="135"/>
      <c r="B644" s="135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  <c r="AA644" s="135"/>
      <c r="AB644" s="135"/>
      <c r="AC644" s="135"/>
      <c r="AD644" s="135"/>
      <c r="AE644" s="135"/>
      <c r="AF644" s="135"/>
      <c r="AG644" s="135"/>
      <c r="AH644" s="135"/>
      <c r="AI644" s="135"/>
      <c r="AJ644" s="135"/>
      <c r="AK644" s="135"/>
      <c r="AL644" s="135"/>
    </row>
    <row r="645" spans="1:38" ht="13.5" thickBot="1" x14ac:dyDescent="0.25">
      <c r="A645" s="135"/>
      <c r="B645" s="135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  <c r="AA645" s="135"/>
      <c r="AB645" s="135"/>
      <c r="AC645" s="135"/>
      <c r="AD645" s="135"/>
      <c r="AE645" s="135"/>
      <c r="AF645" s="135"/>
      <c r="AG645" s="135"/>
      <c r="AH645" s="135"/>
      <c r="AI645" s="135"/>
      <c r="AJ645" s="135"/>
      <c r="AK645" s="135"/>
      <c r="AL645" s="135"/>
    </row>
    <row r="646" spans="1:38" ht="13.5" thickBot="1" x14ac:dyDescent="0.25">
      <c r="A646" s="135"/>
      <c r="B646" s="135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  <c r="AA646" s="135"/>
      <c r="AB646" s="135"/>
      <c r="AC646" s="135"/>
      <c r="AD646" s="135"/>
      <c r="AE646" s="135"/>
      <c r="AF646" s="135"/>
      <c r="AG646" s="135"/>
      <c r="AH646" s="135"/>
      <c r="AI646" s="135"/>
      <c r="AJ646" s="135"/>
      <c r="AK646" s="135"/>
      <c r="AL646" s="135"/>
    </row>
    <row r="647" spans="1:38" ht="13.5" thickBot="1" x14ac:dyDescent="0.25">
      <c r="A647" s="135"/>
      <c r="B647" s="135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  <c r="AA647" s="135"/>
      <c r="AB647" s="135"/>
      <c r="AC647" s="135"/>
      <c r="AD647" s="135"/>
      <c r="AE647" s="135"/>
      <c r="AF647" s="135"/>
      <c r="AG647" s="135"/>
      <c r="AH647" s="135"/>
      <c r="AI647" s="135"/>
      <c r="AJ647" s="135"/>
      <c r="AK647" s="135"/>
      <c r="AL647" s="135"/>
    </row>
    <row r="648" spans="1:38" ht="13.5" thickBot="1" x14ac:dyDescent="0.25">
      <c r="A648" s="135"/>
      <c r="B648" s="135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  <c r="AA648" s="135"/>
      <c r="AB648" s="135"/>
      <c r="AC648" s="135"/>
      <c r="AD648" s="135"/>
      <c r="AE648" s="135"/>
      <c r="AF648" s="135"/>
      <c r="AG648" s="135"/>
      <c r="AH648" s="135"/>
      <c r="AI648" s="135"/>
      <c r="AJ648" s="135"/>
      <c r="AK648" s="135"/>
      <c r="AL648" s="135"/>
    </row>
    <row r="649" spans="1:38" ht="13.5" thickBot="1" x14ac:dyDescent="0.25">
      <c r="A649" s="135"/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  <c r="AA649" s="135"/>
      <c r="AB649" s="135"/>
      <c r="AC649" s="135"/>
      <c r="AD649" s="135"/>
      <c r="AE649" s="135"/>
      <c r="AF649" s="135"/>
      <c r="AG649" s="135"/>
      <c r="AH649" s="135"/>
      <c r="AI649" s="135"/>
      <c r="AJ649" s="135"/>
      <c r="AK649" s="135"/>
      <c r="AL649" s="135"/>
    </row>
    <row r="650" spans="1:38" ht="13.5" thickBot="1" x14ac:dyDescent="0.25">
      <c r="A650" s="135"/>
      <c r="B650" s="135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  <c r="AA650" s="135"/>
      <c r="AB650" s="135"/>
      <c r="AC650" s="135"/>
      <c r="AD650" s="135"/>
      <c r="AE650" s="135"/>
      <c r="AF650" s="135"/>
      <c r="AG650" s="135"/>
      <c r="AH650" s="135"/>
      <c r="AI650" s="135"/>
      <c r="AJ650" s="135"/>
      <c r="AK650" s="135"/>
      <c r="AL650" s="135"/>
    </row>
    <row r="651" spans="1:38" ht="13.5" thickBot="1" x14ac:dyDescent="0.25">
      <c r="A651" s="135"/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  <c r="AA651" s="135"/>
      <c r="AB651" s="135"/>
      <c r="AC651" s="135"/>
      <c r="AD651" s="135"/>
      <c r="AE651" s="135"/>
      <c r="AF651" s="135"/>
      <c r="AG651" s="135"/>
      <c r="AH651" s="135"/>
      <c r="AI651" s="135"/>
      <c r="AJ651" s="135"/>
      <c r="AK651" s="135"/>
      <c r="AL651" s="135"/>
    </row>
    <row r="652" spans="1:38" ht="13.5" thickBot="1" x14ac:dyDescent="0.25">
      <c r="A652" s="135"/>
      <c r="B652" s="135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  <c r="AA652" s="135"/>
      <c r="AB652" s="135"/>
      <c r="AC652" s="135"/>
      <c r="AD652" s="135"/>
      <c r="AE652" s="135"/>
      <c r="AF652" s="135"/>
      <c r="AG652" s="135"/>
      <c r="AH652" s="135"/>
      <c r="AI652" s="135"/>
      <c r="AJ652" s="135"/>
      <c r="AK652" s="135"/>
      <c r="AL652" s="135"/>
    </row>
    <row r="653" spans="1:38" ht="13.5" thickBot="1" x14ac:dyDescent="0.25">
      <c r="A653" s="135"/>
      <c r="B653" s="135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  <c r="AA653" s="135"/>
      <c r="AB653" s="135"/>
      <c r="AC653" s="135"/>
      <c r="AD653" s="135"/>
      <c r="AE653" s="135"/>
      <c r="AF653" s="135"/>
      <c r="AG653" s="135"/>
      <c r="AH653" s="135"/>
      <c r="AI653" s="135"/>
      <c r="AJ653" s="135"/>
      <c r="AK653" s="135"/>
      <c r="AL653" s="135"/>
    </row>
    <row r="654" spans="1:38" ht="13.5" thickBot="1" x14ac:dyDescent="0.25">
      <c r="A654" s="135"/>
      <c r="B654" s="135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  <c r="AA654" s="135"/>
      <c r="AB654" s="135"/>
      <c r="AC654" s="135"/>
      <c r="AD654" s="135"/>
      <c r="AE654" s="135"/>
      <c r="AF654" s="135"/>
      <c r="AG654" s="135"/>
      <c r="AH654" s="135"/>
      <c r="AI654" s="135"/>
      <c r="AJ654" s="135"/>
      <c r="AK654" s="135"/>
      <c r="AL654" s="135"/>
    </row>
    <row r="655" spans="1:38" ht="13.5" thickBot="1" x14ac:dyDescent="0.25">
      <c r="A655" s="135"/>
      <c r="B655" s="135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  <c r="AA655" s="135"/>
      <c r="AB655" s="135"/>
      <c r="AC655" s="135"/>
      <c r="AD655" s="135"/>
      <c r="AE655" s="135"/>
      <c r="AF655" s="135"/>
      <c r="AG655" s="135"/>
      <c r="AH655" s="135"/>
      <c r="AI655" s="135"/>
      <c r="AJ655" s="135"/>
      <c r="AK655" s="135"/>
      <c r="AL655" s="135"/>
    </row>
    <row r="656" spans="1:38" ht="13.5" thickBot="1" x14ac:dyDescent="0.25">
      <c r="A656" s="135"/>
      <c r="B656" s="135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  <c r="AA656" s="135"/>
      <c r="AB656" s="135"/>
      <c r="AC656" s="135"/>
      <c r="AD656" s="135"/>
      <c r="AE656" s="135"/>
      <c r="AF656" s="135"/>
      <c r="AG656" s="135"/>
      <c r="AH656" s="135"/>
      <c r="AI656" s="135"/>
      <c r="AJ656" s="135"/>
      <c r="AK656" s="135"/>
      <c r="AL656" s="135"/>
    </row>
    <row r="657" spans="1:38" ht="13.5" thickBot="1" x14ac:dyDescent="0.25">
      <c r="A657" s="135"/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  <c r="AA657" s="135"/>
      <c r="AB657" s="135"/>
      <c r="AC657" s="135"/>
      <c r="AD657" s="135"/>
      <c r="AE657" s="135"/>
      <c r="AF657" s="135"/>
      <c r="AG657" s="135"/>
      <c r="AH657" s="135"/>
      <c r="AI657" s="135"/>
      <c r="AJ657" s="135"/>
      <c r="AK657" s="135"/>
      <c r="AL657" s="135"/>
    </row>
    <row r="658" spans="1:38" ht="13.5" thickBot="1" x14ac:dyDescent="0.25">
      <c r="A658" s="135"/>
      <c r="B658" s="135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  <c r="AA658" s="135"/>
      <c r="AB658" s="135"/>
      <c r="AC658" s="135"/>
      <c r="AD658" s="135"/>
      <c r="AE658" s="135"/>
      <c r="AF658" s="135"/>
      <c r="AG658" s="135"/>
      <c r="AH658" s="135"/>
      <c r="AI658" s="135"/>
      <c r="AJ658" s="135"/>
      <c r="AK658" s="135"/>
      <c r="AL658" s="135"/>
    </row>
    <row r="659" spans="1:38" ht="13.5" thickBot="1" x14ac:dyDescent="0.25">
      <c r="A659" s="135"/>
      <c r="B659" s="135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  <c r="AA659" s="135"/>
      <c r="AB659" s="135"/>
      <c r="AC659" s="135"/>
      <c r="AD659" s="135"/>
      <c r="AE659" s="135"/>
      <c r="AF659" s="135"/>
      <c r="AG659" s="135"/>
      <c r="AH659" s="135"/>
      <c r="AI659" s="135"/>
      <c r="AJ659" s="135"/>
      <c r="AK659" s="135"/>
      <c r="AL659" s="135"/>
    </row>
    <row r="660" spans="1:38" ht="13.5" thickBot="1" x14ac:dyDescent="0.25">
      <c r="A660" s="135"/>
      <c r="B660" s="135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  <c r="AA660" s="135"/>
      <c r="AB660" s="135"/>
      <c r="AC660" s="135"/>
      <c r="AD660" s="135"/>
      <c r="AE660" s="135"/>
      <c r="AF660" s="135"/>
      <c r="AG660" s="135"/>
      <c r="AH660" s="135"/>
      <c r="AI660" s="135"/>
      <c r="AJ660" s="135"/>
      <c r="AK660" s="135"/>
      <c r="AL660" s="135"/>
    </row>
    <row r="661" spans="1:38" ht="13.5" thickBot="1" x14ac:dyDescent="0.25">
      <c r="A661" s="135"/>
      <c r="B661" s="135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  <c r="AA661" s="135"/>
      <c r="AB661" s="135"/>
      <c r="AC661" s="135"/>
      <c r="AD661" s="135"/>
      <c r="AE661" s="135"/>
      <c r="AF661" s="135"/>
      <c r="AG661" s="135"/>
      <c r="AH661" s="135"/>
      <c r="AI661" s="135"/>
      <c r="AJ661" s="135"/>
      <c r="AK661" s="135"/>
      <c r="AL661" s="135"/>
    </row>
    <row r="662" spans="1:38" ht="13.5" thickBot="1" x14ac:dyDescent="0.25">
      <c r="A662" s="135"/>
      <c r="B662" s="135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  <c r="AA662" s="135"/>
      <c r="AB662" s="135"/>
      <c r="AC662" s="135"/>
      <c r="AD662" s="135"/>
      <c r="AE662" s="135"/>
      <c r="AF662" s="135"/>
      <c r="AG662" s="135"/>
      <c r="AH662" s="135"/>
      <c r="AI662" s="135"/>
      <c r="AJ662" s="135"/>
      <c r="AK662" s="135"/>
      <c r="AL662" s="135"/>
    </row>
    <row r="663" spans="1:38" ht="13.5" thickBot="1" x14ac:dyDescent="0.25">
      <c r="A663" s="135"/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  <c r="AA663" s="135"/>
      <c r="AB663" s="135"/>
      <c r="AC663" s="135"/>
      <c r="AD663" s="135"/>
      <c r="AE663" s="135"/>
      <c r="AF663" s="135"/>
      <c r="AG663" s="135"/>
      <c r="AH663" s="135"/>
      <c r="AI663" s="135"/>
      <c r="AJ663" s="135"/>
      <c r="AK663" s="135"/>
      <c r="AL663" s="135"/>
    </row>
    <row r="664" spans="1:38" ht="13.5" thickBot="1" x14ac:dyDescent="0.25">
      <c r="A664" s="135"/>
      <c r="B664" s="135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  <c r="AA664" s="135"/>
      <c r="AB664" s="135"/>
      <c r="AC664" s="135"/>
      <c r="AD664" s="135"/>
      <c r="AE664" s="135"/>
      <c r="AF664" s="135"/>
      <c r="AG664" s="135"/>
      <c r="AH664" s="135"/>
      <c r="AI664" s="135"/>
      <c r="AJ664" s="135"/>
      <c r="AK664" s="135"/>
      <c r="AL664" s="135"/>
    </row>
    <row r="665" spans="1:38" ht="13.5" thickBot="1" x14ac:dyDescent="0.25">
      <c r="A665" s="135"/>
      <c r="B665" s="135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  <c r="AA665" s="135"/>
      <c r="AB665" s="135"/>
      <c r="AC665" s="135"/>
      <c r="AD665" s="135"/>
      <c r="AE665" s="135"/>
      <c r="AF665" s="135"/>
      <c r="AG665" s="135"/>
      <c r="AH665" s="135"/>
      <c r="AI665" s="135"/>
      <c r="AJ665" s="135"/>
      <c r="AK665" s="135"/>
      <c r="AL665" s="135"/>
    </row>
    <row r="666" spans="1:38" ht="13.5" thickBot="1" x14ac:dyDescent="0.25">
      <c r="A666" s="135"/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  <c r="AA666" s="135"/>
      <c r="AB666" s="135"/>
      <c r="AC666" s="135"/>
      <c r="AD666" s="135"/>
      <c r="AE666" s="135"/>
      <c r="AF666" s="135"/>
      <c r="AG666" s="135"/>
      <c r="AH666" s="135"/>
      <c r="AI666" s="135"/>
      <c r="AJ666" s="135"/>
      <c r="AK666" s="135"/>
      <c r="AL666" s="135"/>
    </row>
    <row r="667" spans="1:38" ht="13.5" thickBot="1" x14ac:dyDescent="0.25">
      <c r="A667" s="135"/>
      <c r="B667" s="135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  <c r="AA667" s="135"/>
      <c r="AB667" s="135"/>
      <c r="AC667" s="135"/>
      <c r="AD667" s="135"/>
      <c r="AE667" s="135"/>
      <c r="AF667" s="135"/>
      <c r="AG667" s="135"/>
      <c r="AH667" s="135"/>
      <c r="AI667" s="135"/>
      <c r="AJ667" s="135"/>
      <c r="AK667" s="135"/>
      <c r="AL667" s="135"/>
    </row>
    <row r="668" spans="1:38" ht="13.5" thickBot="1" x14ac:dyDescent="0.25">
      <c r="A668" s="135"/>
      <c r="B668" s="135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  <c r="AA668" s="135"/>
      <c r="AB668" s="135"/>
      <c r="AC668" s="135"/>
      <c r="AD668" s="135"/>
      <c r="AE668" s="135"/>
      <c r="AF668" s="135"/>
      <c r="AG668" s="135"/>
      <c r="AH668" s="135"/>
      <c r="AI668" s="135"/>
      <c r="AJ668" s="135"/>
      <c r="AK668" s="135"/>
      <c r="AL668" s="135"/>
    </row>
    <row r="669" spans="1:38" ht="13.5" thickBot="1" x14ac:dyDescent="0.25">
      <c r="A669" s="135"/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  <c r="AA669" s="135"/>
      <c r="AB669" s="135"/>
      <c r="AC669" s="135"/>
      <c r="AD669" s="135"/>
      <c r="AE669" s="135"/>
      <c r="AF669" s="135"/>
      <c r="AG669" s="135"/>
      <c r="AH669" s="135"/>
      <c r="AI669" s="135"/>
      <c r="AJ669" s="135"/>
      <c r="AK669" s="135"/>
      <c r="AL669" s="135"/>
    </row>
    <row r="670" spans="1:38" ht="13.5" thickBot="1" x14ac:dyDescent="0.25">
      <c r="A670" s="135"/>
      <c r="B670" s="135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  <c r="AA670" s="135"/>
      <c r="AB670" s="135"/>
      <c r="AC670" s="135"/>
      <c r="AD670" s="135"/>
      <c r="AE670" s="135"/>
      <c r="AF670" s="135"/>
      <c r="AG670" s="135"/>
      <c r="AH670" s="135"/>
      <c r="AI670" s="135"/>
      <c r="AJ670" s="135"/>
      <c r="AK670" s="135"/>
      <c r="AL670" s="135"/>
    </row>
    <row r="671" spans="1:38" ht="13.5" thickBot="1" x14ac:dyDescent="0.25">
      <c r="A671" s="135"/>
      <c r="B671" s="135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  <c r="AA671" s="135"/>
      <c r="AB671" s="135"/>
      <c r="AC671" s="135"/>
      <c r="AD671" s="135"/>
      <c r="AE671" s="135"/>
      <c r="AF671" s="135"/>
      <c r="AG671" s="135"/>
      <c r="AH671" s="135"/>
      <c r="AI671" s="135"/>
      <c r="AJ671" s="135"/>
      <c r="AK671" s="135"/>
      <c r="AL671" s="135"/>
    </row>
    <row r="672" spans="1:38" ht="13.5" thickBot="1" x14ac:dyDescent="0.25">
      <c r="A672" s="135"/>
      <c r="B672" s="135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  <c r="AA672" s="135"/>
      <c r="AB672" s="135"/>
      <c r="AC672" s="135"/>
      <c r="AD672" s="135"/>
      <c r="AE672" s="135"/>
      <c r="AF672" s="135"/>
      <c r="AG672" s="135"/>
      <c r="AH672" s="135"/>
      <c r="AI672" s="135"/>
      <c r="AJ672" s="135"/>
      <c r="AK672" s="135"/>
      <c r="AL672" s="135"/>
    </row>
    <row r="673" spans="1:38" ht="13.5" thickBot="1" x14ac:dyDescent="0.25">
      <c r="A673" s="135"/>
      <c r="B673" s="135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  <c r="AA673" s="135"/>
      <c r="AB673" s="135"/>
      <c r="AC673" s="135"/>
      <c r="AD673" s="135"/>
      <c r="AE673" s="135"/>
      <c r="AF673" s="135"/>
      <c r="AG673" s="135"/>
      <c r="AH673" s="135"/>
      <c r="AI673" s="135"/>
      <c r="AJ673" s="135"/>
      <c r="AK673" s="135"/>
      <c r="AL673" s="135"/>
    </row>
    <row r="674" spans="1:38" ht="13.5" thickBot="1" x14ac:dyDescent="0.25">
      <c r="A674" s="135"/>
      <c r="B674" s="135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  <c r="AA674" s="135"/>
      <c r="AB674" s="135"/>
      <c r="AC674" s="135"/>
      <c r="AD674" s="135"/>
      <c r="AE674" s="135"/>
      <c r="AF674" s="135"/>
      <c r="AG674" s="135"/>
      <c r="AH674" s="135"/>
      <c r="AI674" s="135"/>
      <c r="AJ674" s="135"/>
      <c r="AK674" s="135"/>
      <c r="AL674" s="135"/>
    </row>
    <row r="675" spans="1:38" ht="13.5" thickBot="1" x14ac:dyDescent="0.25">
      <c r="A675" s="135"/>
      <c r="B675" s="135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  <c r="AA675" s="135"/>
      <c r="AB675" s="135"/>
      <c r="AC675" s="135"/>
      <c r="AD675" s="135"/>
      <c r="AE675" s="135"/>
      <c r="AF675" s="135"/>
      <c r="AG675" s="135"/>
      <c r="AH675" s="135"/>
      <c r="AI675" s="135"/>
      <c r="AJ675" s="135"/>
      <c r="AK675" s="135"/>
      <c r="AL675" s="135"/>
    </row>
    <row r="676" spans="1:38" ht="13.5" thickBot="1" x14ac:dyDescent="0.25">
      <c r="A676" s="135"/>
      <c r="B676" s="135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  <c r="AA676" s="135"/>
      <c r="AB676" s="135"/>
      <c r="AC676" s="135"/>
      <c r="AD676" s="135"/>
      <c r="AE676" s="135"/>
      <c r="AF676" s="135"/>
      <c r="AG676" s="135"/>
      <c r="AH676" s="135"/>
      <c r="AI676" s="135"/>
      <c r="AJ676" s="135"/>
      <c r="AK676" s="135"/>
      <c r="AL676" s="135"/>
    </row>
    <row r="677" spans="1:38" ht="13.5" thickBot="1" x14ac:dyDescent="0.25">
      <c r="A677" s="135"/>
      <c r="B677" s="135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  <c r="AA677" s="135"/>
      <c r="AB677" s="135"/>
      <c r="AC677" s="135"/>
      <c r="AD677" s="135"/>
      <c r="AE677" s="135"/>
      <c r="AF677" s="135"/>
      <c r="AG677" s="135"/>
      <c r="AH677" s="135"/>
      <c r="AI677" s="135"/>
      <c r="AJ677" s="135"/>
      <c r="AK677" s="135"/>
      <c r="AL677" s="135"/>
    </row>
    <row r="678" spans="1:38" ht="13.5" thickBot="1" x14ac:dyDescent="0.25">
      <c r="A678" s="135"/>
      <c r="B678" s="135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  <c r="AA678" s="135"/>
      <c r="AB678" s="135"/>
      <c r="AC678" s="135"/>
      <c r="AD678" s="135"/>
      <c r="AE678" s="135"/>
      <c r="AF678" s="135"/>
      <c r="AG678" s="135"/>
      <c r="AH678" s="135"/>
      <c r="AI678" s="135"/>
      <c r="AJ678" s="135"/>
      <c r="AK678" s="135"/>
      <c r="AL678" s="135"/>
    </row>
    <row r="679" spans="1:38" ht="13.5" thickBot="1" x14ac:dyDescent="0.25">
      <c r="A679" s="135"/>
      <c r="B679" s="135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  <c r="AA679" s="135"/>
      <c r="AB679" s="135"/>
      <c r="AC679" s="135"/>
      <c r="AD679" s="135"/>
      <c r="AE679" s="135"/>
      <c r="AF679" s="135"/>
      <c r="AG679" s="135"/>
      <c r="AH679" s="135"/>
      <c r="AI679" s="135"/>
      <c r="AJ679" s="135"/>
      <c r="AK679" s="135"/>
      <c r="AL679" s="135"/>
    </row>
    <row r="680" spans="1:38" ht="13.5" thickBot="1" x14ac:dyDescent="0.25">
      <c r="A680" s="135"/>
      <c r="B680" s="135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  <c r="AA680" s="135"/>
      <c r="AB680" s="135"/>
      <c r="AC680" s="135"/>
      <c r="AD680" s="135"/>
      <c r="AE680" s="135"/>
      <c r="AF680" s="135"/>
      <c r="AG680" s="135"/>
      <c r="AH680" s="135"/>
      <c r="AI680" s="135"/>
      <c r="AJ680" s="135"/>
      <c r="AK680" s="135"/>
      <c r="AL680" s="135"/>
    </row>
    <row r="681" spans="1:38" ht="13.5" thickBot="1" x14ac:dyDescent="0.25">
      <c r="A681" s="135"/>
      <c r="B681" s="135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  <c r="AA681" s="135"/>
      <c r="AB681" s="135"/>
      <c r="AC681" s="135"/>
      <c r="AD681" s="135"/>
      <c r="AE681" s="135"/>
      <c r="AF681" s="135"/>
      <c r="AG681" s="135"/>
      <c r="AH681" s="135"/>
      <c r="AI681" s="135"/>
      <c r="AJ681" s="135"/>
      <c r="AK681" s="135"/>
      <c r="AL681" s="135"/>
    </row>
    <row r="682" spans="1:38" ht="13.5" thickBot="1" x14ac:dyDescent="0.25">
      <c r="A682" s="135"/>
      <c r="B682" s="135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  <c r="AA682" s="135"/>
      <c r="AB682" s="135"/>
      <c r="AC682" s="135"/>
      <c r="AD682" s="135"/>
      <c r="AE682" s="135"/>
      <c r="AF682" s="135"/>
      <c r="AG682" s="135"/>
      <c r="AH682" s="135"/>
      <c r="AI682" s="135"/>
      <c r="AJ682" s="135"/>
      <c r="AK682" s="135"/>
      <c r="AL682" s="135"/>
    </row>
    <row r="683" spans="1:38" ht="13.5" thickBot="1" x14ac:dyDescent="0.25">
      <c r="A683" s="135"/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  <c r="AA683" s="135"/>
      <c r="AB683" s="135"/>
      <c r="AC683" s="135"/>
      <c r="AD683" s="135"/>
      <c r="AE683" s="135"/>
      <c r="AF683" s="135"/>
      <c r="AG683" s="135"/>
      <c r="AH683" s="135"/>
      <c r="AI683" s="135"/>
      <c r="AJ683" s="135"/>
      <c r="AK683" s="135"/>
      <c r="AL683" s="135"/>
    </row>
    <row r="684" spans="1:38" ht="13.5" thickBot="1" x14ac:dyDescent="0.25">
      <c r="A684" s="135"/>
      <c r="B684" s="135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  <c r="AA684" s="135"/>
      <c r="AB684" s="135"/>
      <c r="AC684" s="135"/>
      <c r="AD684" s="135"/>
      <c r="AE684" s="135"/>
      <c r="AF684" s="135"/>
      <c r="AG684" s="135"/>
      <c r="AH684" s="135"/>
      <c r="AI684" s="135"/>
      <c r="AJ684" s="135"/>
      <c r="AK684" s="135"/>
      <c r="AL684" s="135"/>
    </row>
    <row r="685" spans="1:38" ht="13.5" thickBot="1" x14ac:dyDescent="0.25">
      <c r="A685" s="135"/>
      <c r="B685" s="135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  <c r="AA685" s="135"/>
      <c r="AB685" s="135"/>
      <c r="AC685" s="135"/>
      <c r="AD685" s="135"/>
      <c r="AE685" s="135"/>
      <c r="AF685" s="135"/>
      <c r="AG685" s="135"/>
      <c r="AH685" s="135"/>
      <c r="AI685" s="135"/>
      <c r="AJ685" s="135"/>
      <c r="AK685" s="135"/>
      <c r="AL685" s="135"/>
    </row>
    <row r="686" spans="1:38" ht="13.5" thickBot="1" x14ac:dyDescent="0.25">
      <c r="A686" s="135"/>
      <c r="B686" s="135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  <c r="AA686" s="135"/>
      <c r="AB686" s="135"/>
      <c r="AC686" s="135"/>
      <c r="AD686" s="135"/>
      <c r="AE686" s="135"/>
      <c r="AF686" s="135"/>
      <c r="AG686" s="135"/>
      <c r="AH686" s="135"/>
      <c r="AI686" s="135"/>
      <c r="AJ686" s="135"/>
      <c r="AK686" s="135"/>
      <c r="AL686" s="135"/>
    </row>
    <row r="687" spans="1:38" ht="13.5" thickBot="1" x14ac:dyDescent="0.25">
      <c r="A687" s="135"/>
      <c r="B687" s="135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  <c r="AA687" s="135"/>
      <c r="AB687" s="135"/>
      <c r="AC687" s="135"/>
      <c r="AD687" s="135"/>
      <c r="AE687" s="135"/>
      <c r="AF687" s="135"/>
      <c r="AG687" s="135"/>
      <c r="AH687" s="135"/>
      <c r="AI687" s="135"/>
      <c r="AJ687" s="135"/>
      <c r="AK687" s="135"/>
      <c r="AL687" s="135"/>
    </row>
    <row r="688" spans="1:38" ht="13.5" thickBot="1" x14ac:dyDescent="0.25">
      <c r="A688" s="135"/>
      <c r="B688" s="135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  <c r="AA688" s="135"/>
      <c r="AB688" s="135"/>
      <c r="AC688" s="135"/>
      <c r="AD688" s="135"/>
      <c r="AE688" s="135"/>
      <c r="AF688" s="135"/>
      <c r="AG688" s="135"/>
      <c r="AH688" s="135"/>
      <c r="AI688" s="135"/>
      <c r="AJ688" s="135"/>
      <c r="AK688" s="135"/>
      <c r="AL688" s="135"/>
    </row>
    <row r="689" spans="1:38" ht="13.5" thickBot="1" x14ac:dyDescent="0.25">
      <c r="A689" s="135"/>
      <c r="B689" s="135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  <c r="AA689" s="135"/>
      <c r="AB689" s="135"/>
      <c r="AC689" s="135"/>
      <c r="AD689" s="135"/>
      <c r="AE689" s="135"/>
      <c r="AF689" s="135"/>
      <c r="AG689" s="135"/>
      <c r="AH689" s="135"/>
      <c r="AI689" s="135"/>
      <c r="AJ689" s="135"/>
      <c r="AK689" s="135"/>
      <c r="AL689" s="135"/>
    </row>
    <row r="690" spans="1:38" ht="13.5" thickBot="1" x14ac:dyDescent="0.25">
      <c r="A690" s="135"/>
      <c r="B690" s="135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  <c r="AA690" s="135"/>
      <c r="AB690" s="135"/>
      <c r="AC690" s="135"/>
      <c r="AD690" s="135"/>
      <c r="AE690" s="135"/>
      <c r="AF690" s="135"/>
      <c r="AG690" s="135"/>
      <c r="AH690" s="135"/>
      <c r="AI690" s="135"/>
      <c r="AJ690" s="135"/>
      <c r="AK690" s="135"/>
      <c r="AL690" s="135"/>
    </row>
    <row r="691" spans="1:38" ht="13.5" thickBot="1" x14ac:dyDescent="0.25">
      <c r="A691" s="135"/>
      <c r="B691" s="135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  <c r="AA691" s="135"/>
      <c r="AB691" s="135"/>
      <c r="AC691" s="135"/>
      <c r="AD691" s="135"/>
      <c r="AE691" s="135"/>
      <c r="AF691" s="135"/>
      <c r="AG691" s="135"/>
      <c r="AH691" s="135"/>
      <c r="AI691" s="135"/>
      <c r="AJ691" s="135"/>
      <c r="AK691" s="135"/>
      <c r="AL691" s="135"/>
    </row>
    <row r="692" spans="1:38" ht="13.5" thickBot="1" x14ac:dyDescent="0.25">
      <c r="A692" s="135"/>
      <c r="B692" s="135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  <c r="AA692" s="135"/>
      <c r="AB692" s="135"/>
      <c r="AC692" s="135"/>
      <c r="AD692" s="135"/>
      <c r="AE692" s="135"/>
      <c r="AF692" s="135"/>
      <c r="AG692" s="135"/>
      <c r="AH692" s="135"/>
      <c r="AI692" s="135"/>
      <c r="AJ692" s="135"/>
      <c r="AK692" s="135"/>
      <c r="AL692" s="135"/>
    </row>
    <row r="693" spans="1:38" ht="13.5" thickBot="1" x14ac:dyDescent="0.25">
      <c r="A693" s="135"/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  <c r="AA693" s="135"/>
      <c r="AB693" s="135"/>
      <c r="AC693" s="135"/>
      <c r="AD693" s="135"/>
      <c r="AE693" s="135"/>
      <c r="AF693" s="135"/>
      <c r="AG693" s="135"/>
      <c r="AH693" s="135"/>
      <c r="AI693" s="135"/>
      <c r="AJ693" s="135"/>
      <c r="AK693" s="135"/>
      <c r="AL693" s="135"/>
    </row>
    <row r="694" spans="1:38" ht="13.5" thickBot="1" x14ac:dyDescent="0.25">
      <c r="A694" s="135"/>
      <c r="B694" s="135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  <c r="AA694" s="135"/>
      <c r="AB694" s="135"/>
      <c r="AC694" s="135"/>
      <c r="AD694" s="135"/>
      <c r="AE694" s="135"/>
      <c r="AF694" s="135"/>
      <c r="AG694" s="135"/>
      <c r="AH694" s="135"/>
      <c r="AI694" s="135"/>
      <c r="AJ694" s="135"/>
      <c r="AK694" s="135"/>
      <c r="AL694" s="135"/>
    </row>
    <row r="695" spans="1:38" ht="13.5" thickBot="1" x14ac:dyDescent="0.25">
      <c r="A695" s="135"/>
      <c r="B695" s="135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  <c r="AA695" s="135"/>
      <c r="AB695" s="135"/>
      <c r="AC695" s="135"/>
      <c r="AD695" s="135"/>
      <c r="AE695" s="135"/>
      <c r="AF695" s="135"/>
      <c r="AG695" s="135"/>
      <c r="AH695" s="135"/>
      <c r="AI695" s="135"/>
      <c r="AJ695" s="135"/>
      <c r="AK695" s="135"/>
      <c r="AL695" s="135"/>
    </row>
    <row r="696" spans="1:38" ht="13.5" thickBot="1" x14ac:dyDescent="0.25">
      <c r="A696" s="135"/>
      <c r="B696" s="135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  <c r="AA696" s="135"/>
      <c r="AB696" s="135"/>
      <c r="AC696" s="135"/>
      <c r="AD696" s="135"/>
      <c r="AE696" s="135"/>
      <c r="AF696" s="135"/>
      <c r="AG696" s="135"/>
      <c r="AH696" s="135"/>
      <c r="AI696" s="135"/>
      <c r="AJ696" s="135"/>
      <c r="AK696" s="135"/>
      <c r="AL696" s="135"/>
    </row>
    <row r="697" spans="1:38" ht="13.5" thickBot="1" x14ac:dyDescent="0.25">
      <c r="A697" s="135"/>
      <c r="B697" s="135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  <c r="AA697" s="135"/>
      <c r="AB697" s="135"/>
      <c r="AC697" s="135"/>
      <c r="AD697" s="135"/>
      <c r="AE697" s="135"/>
      <c r="AF697" s="135"/>
      <c r="AG697" s="135"/>
      <c r="AH697" s="135"/>
      <c r="AI697" s="135"/>
      <c r="AJ697" s="135"/>
      <c r="AK697" s="135"/>
      <c r="AL697" s="135"/>
    </row>
    <row r="698" spans="1:38" ht="13.5" thickBot="1" x14ac:dyDescent="0.25">
      <c r="A698" s="135"/>
      <c r="B698" s="135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  <c r="AA698" s="135"/>
      <c r="AB698" s="135"/>
      <c r="AC698" s="135"/>
      <c r="AD698" s="135"/>
      <c r="AE698" s="135"/>
      <c r="AF698" s="135"/>
      <c r="AG698" s="135"/>
      <c r="AH698" s="135"/>
      <c r="AI698" s="135"/>
      <c r="AJ698" s="135"/>
      <c r="AK698" s="135"/>
      <c r="AL698" s="135"/>
    </row>
    <row r="699" spans="1:38" ht="13.5" thickBot="1" x14ac:dyDescent="0.25">
      <c r="A699" s="135"/>
      <c r="B699" s="135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  <c r="AA699" s="135"/>
      <c r="AB699" s="135"/>
      <c r="AC699" s="135"/>
      <c r="AD699" s="135"/>
      <c r="AE699" s="135"/>
      <c r="AF699" s="135"/>
      <c r="AG699" s="135"/>
      <c r="AH699" s="135"/>
      <c r="AI699" s="135"/>
      <c r="AJ699" s="135"/>
      <c r="AK699" s="135"/>
      <c r="AL699" s="135"/>
    </row>
    <row r="700" spans="1:38" ht="13.5" thickBot="1" x14ac:dyDescent="0.25">
      <c r="A700" s="135"/>
      <c r="B700" s="135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  <c r="AA700" s="135"/>
      <c r="AB700" s="135"/>
      <c r="AC700" s="135"/>
      <c r="AD700" s="135"/>
      <c r="AE700" s="135"/>
      <c r="AF700" s="135"/>
      <c r="AG700" s="135"/>
      <c r="AH700" s="135"/>
      <c r="AI700" s="135"/>
      <c r="AJ700" s="135"/>
      <c r="AK700" s="135"/>
      <c r="AL700" s="135"/>
    </row>
    <row r="701" spans="1:38" ht="13.5" thickBot="1" x14ac:dyDescent="0.25">
      <c r="A701" s="135"/>
      <c r="B701" s="135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  <c r="AA701" s="135"/>
      <c r="AB701" s="135"/>
      <c r="AC701" s="135"/>
      <c r="AD701" s="135"/>
      <c r="AE701" s="135"/>
      <c r="AF701" s="135"/>
      <c r="AG701" s="135"/>
      <c r="AH701" s="135"/>
      <c r="AI701" s="135"/>
      <c r="AJ701" s="135"/>
      <c r="AK701" s="135"/>
      <c r="AL701" s="135"/>
    </row>
    <row r="702" spans="1:38" ht="13.5" thickBot="1" x14ac:dyDescent="0.25">
      <c r="A702" s="135"/>
      <c r="B702" s="135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  <c r="AA702" s="135"/>
      <c r="AB702" s="135"/>
      <c r="AC702" s="135"/>
      <c r="AD702" s="135"/>
      <c r="AE702" s="135"/>
      <c r="AF702" s="135"/>
      <c r="AG702" s="135"/>
      <c r="AH702" s="135"/>
      <c r="AI702" s="135"/>
      <c r="AJ702" s="135"/>
      <c r="AK702" s="135"/>
      <c r="AL702" s="135"/>
    </row>
    <row r="703" spans="1:38" ht="13.5" thickBot="1" x14ac:dyDescent="0.25">
      <c r="A703" s="135"/>
      <c r="B703" s="135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  <c r="AA703" s="135"/>
      <c r="AB703" s="135"/>
      <c r="AC703" s="135"/>
      <c r="AD703" s="135"/>
      <c r="AE703" s="135"/>
      <c r="AF703" s="135"/>
      <c r="AG703" s="135"/>
      <c r="AH703" s="135"/>
      <c r="AI703" s="135"/>
      <c r="AJ703" s="135"/>
      <c r="AK703" s="135"/>
      <c r="AL703" s="135"/>
    </row>
    <row r="704" spans="1:38" ht="13.5" thickBot="1" x14ac:dyDescent="0.25">
      <c r="A704" s="135"/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  <c r="AA704" s="135"/>
      <c r="AB704" s="135"/>
      <c r="AC704" s="135"/>
      <c r="AD704" s="135"/>
      <c r="AE704" s="135"/>
      <c r="AF704" s="135"/>
      <c r="AG704" s="135"/>
      <c r="AH704" s="135"/>
      <c r="AI704" s="135"/>
      <c r="AJ704" s="135"/>
      <c r="AK704" s="135"/>
      <c r="AL704" s="135"/>
    </row>
    <row r="705" spans="1:38" ht="13.5" thickBot="1" x14ac:dyDescent="0.25">
      <c r="A705" s="135"/>
      <c r="B705" s="135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  <c r="AA705" s="135"/>
      <c r="AB705" s="135"/>
      <c r="AC705" s="135"/>
      <c r="AD705" s="135"/>
      <c r="AE705" s="135"/>
      <c r="AF705" s="135"/>
      <c r="AG705" s="135"/>
      <c r="AH705" s="135"/>
      <c r="AI705" s="135"/>
      <c r="AJ705" s="135"/>
      <c r="AK705" s="135"/>
      <c r="AL705" s="135"/>
    </row>
    <row r="706" spans="1:38" ht="13.5" thickBot="1" x14ac:dyDescent="0.25">
      <c r="A706" s="135"/>
      <c r="B706" s="135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  <c r="AA706" s="135"/>
      <c r="AB706" s="135"/>
      <c r="AC706" s="135"/>
      <c r="AD706" s="135"/>
      <c r="AE706" s="135"/>
      <c r="AF706" s="135"/>
      <c r="AG706" s="135"/>
      <c r="AH706" s="135"/>
      <c r="AI706" s="135"/>
      <c r="AJ706" s="135"/>
      <c r="AK706" s="135"/>
      <c r="AL706" s="135"/>
    </row>
    <row r="707" spans="1:38" ht="13.5" thickBot="1" x14ac:dyDescent="0.25">
      <c r="A707" s="135"/>
      <c r="B707" s="135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  <c r="AA707" s="135"/>
      <c r="AB707" s="135"/>
      <c r="AC707" s="135"/>
      <c r="AD707" s="135"/>
      <c r="AE707" s="135"/>
      <c r="AF707" s="135"/>
      <c r="AG707" s="135"/>
      <c r="AH707" s="135"/>
      <c r="AI707" s="135"/>
      <c r="AJ707" s="135"/>
      <c r="AK707" s="135"/>
      <c r="AL707" s="135"/>
    </row>
    <row r="708" spans="1:38" ht="13.5" thickBot="1" x14ac:dyDescent="0.25">
      <c r="A708" s="135"/>
      <c r="B708" s="135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  <c r="AA708" s="135"/>
      <c r="AB708" s="135"/>
      <c r="AC708" s="135"/>
      <c r="AD708" s="135"/>
      <c r="AE708" s="135"/>
      <c r="AF708" s="135"/>
      <c r="AG708" s="135"/>
      <c r="AH708" s="135"/>
      <c r="AI708" s="135"/>
      <c r="AJ708" s="135"/>
      <c r="AK708" s="135"/>
      <c r="AL708" s="135"/>
    </row>
    <row r="709" spans="1:38" ht="13.5" thickBot="1" x14ac:dyDescent="0.25">
      <c r="A709" s="135"/>
      <c r="B709" s="135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  <c r="AA709" s="135"/>
      <c r="AB709" s="135"/>
      <c r="AC709" s="135"/>
      <c r="AD709" s="135"/>
      <c r="AE709" s="135"/>
      <c r="AF709" s="135"/>
      <c r="AG709" s="135"/>
      <c r="AH709" s="135"/>
      <c r="AI709" s="135"/>
      <c r="AJ709" s="135"/>
      <c r="AK709" s="135"/>
      <c r="AL709" s="135"/>
    </row>
    <row r="710" spans="1:38" ht="13.5" thickBot="1" x14ac:dyDescent="0.25">
      <c r="A710" s="135"/>
      <c r="B710" s="135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  <c r="AA710" s="135"/>
      <c r="AB710" s="135"/>
      <c r="AC710" s="135"/>
      <c r="AD710" s="135"/>
      <c r="AE710" s="135"/>
      <c r="AF710" s="135"/>
      <c r="AG710" s="135"/>
      <c r="AH710" s="135"/>
      <c r="AI710" s="135"/>
      <c r="AJ710" s="135"/>
      <c r="AK710" s="135"/>
      <c r="AL710" s="135"/>
    </row>
    <row r="711" spans="1:38" ht="13.5" thickBot="1" x14ac:dyDescent="0.25">
      <c r="A711" s="135"/>
      <c r="B711" s="135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  <c r="AA711" s="135"/>
      <c r="AB711" s="135"/>
      <c r="AC711" s="135"/>
      <c r="AD711" s="135"/>
      <c r="AE711" s="135"/>
      <c r="AF711" s="135"/>
      <c r="AG711" s="135"/>
      <c r="AH711" s="135"/>
      <c r="AI711" s="135"/>
      <c r="AJ711" s="135"/>
      <c r="AK711" s="135"/>
      <c r="AL711" s="135"/>
    </row>
    <row r="712" spans="1:38" ht="13.5" thickBot="1" x14ac:dyDescent="0.25">
      <c r="A712" s="135"/>
      <c r="B712" s="135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  <c r="AA712" s="135"/>
      <c r="AB712" s="135"/>
      <c r="AC712" s="135"/>
      <c r="AD712" s="135"/>
      <c r="AE712" s="135"/>
      <c r="AF712" s="135"/>
      <c r="AG712" s="135"/>
      <c r="AH712" s="135"/>
      <c r="AI712" s="135"/>
      <c r="AJ712" s="135"/>
      <c r="AK712" s="135"/>
      <c r="AL712" s="135"/>
    </row>
    <row r="713" spans="1:38" ht="13.5" thickBot="1" x14ac:dyDescent="0.25">
      <c r="A713" s="135"/>
      <c r="B713" s="135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  <c r="AA713" s="135"/>
      <c r="AB713" s="135"/>
      <c r="AC713" s="135"/>
      <c r="AD713" s="135"/>
      <c r="AE713" s="135"/>
      <c r="AF713" s="135"/>
      <c r="AG713" s="135"/>
      <c r="AH713" s="135"/>
      <c r="AI713" s="135"/>
      <c r="AJ713" s="135"/>
      <c r="AK713" s="135"/>
      <c r="AL713" s="135"/>
    </row>
    <row r="714" spans="1:38" ht="13.5" thickBot="1" x14ac:dyDescent="0.25">
      <c r="A714" s="135"/>
      <c r="B714" s="135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  <c r="AA714" s="135"/>
      <c r="AB714" s="135"/>
      <c r="AC714" s="135"/>
      <c r="AD714" s="135"/>
      <c r="AE714" s="135"/>
      <c r="AF714" s="135"/>
      <c r="AG714" s="135"/>
      <c r="AH714" s="135"/>
      <c r="AI714" s="135"/>
      <c r="AJ714" s="135"/>
      <c r="AK714" s="135"/>
      <c r="AL714" s="135"/>
    </row>
    <row r="715" spans="1:38" ht="13.5" thickBot="1" x14ac:dyDescent="0.25">
      <c r="A715" s="135"/>
      <c r="B715" s="135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  <c r="AA715" s="135"/>
      <c r="AB715" s="135"/>
      <c r="AC715" s="135"/>
      <c r="AD715" s="135"/>
      <c r="AE715" s="135"/>
      <c r="AF715" s="135"/>
      <c r="AG715" s="135"/>
      <c r="AH715" s="135"/>
      <c r="AI715" s="135"/>
      <c r="AJ715" s="135"/>
      <c r="AK715" s="135"/>
      <c r="AL715" s="135"/>
    </row>
    <row r="716" spans="1:38" ht="13.5" thickBot="1" x14ac:dyDescent="0.25">
      <c r="A716" s="135"/>
      <c r="B716" s="135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  <c r="AA716" s="135"/>
      <c r="AB716" s="135"/>
      <c r="AC716" s="135"/>
      <c r="AD716" s="135"/>
      <c r="AE716" s="135"/>
      <c r="AF716" s="135"/>
      <c r="AG716" s="135"/>
      <c r="AH716" s="135"/>
      <c r="AI716" s="135"/>
      <c r="AJ716" s="135"/>
      <c r="AK716" s="135"/>
      <c r="AL716" s="135"/>
    </row>
    <row r="717" spans="1:38" ht="13.5" thickBot="1" x14ac:dyDescent="0.25">
      <c r="A717" s="135"/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  <c r="AA717" s="135"/>
      <c r="AB717" s="135"/>
      <c r="AC717" s="135"/>
      <c r="AD717" s="135"/>
      <c r="AE717" s="135"/>
      <c r="AF717" s="135"/>
      <c r="AG717" s="135"/>
      <c r="AH717" s="135"/>
      <c r="AI717" s="135"/>
      <c r="AJ717" s="135"/>
      <c r="AK717" s="135"/>
      <c r="AL717" s="135"/>
    </row>
    <row r="718" spans="1:38" ht="13.5" thickBot="1" x14ac:dyDescent="0.25">
      <c r="A718" s="135"/>
      <c r="B718" s="135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  <c r="AA718" s="135"/>
      <c r="AB718" s="135"/>
      <c r="AC718" s="135"/>
      <c r="AD718" s="135"/>
      <c r="AE718" s="135"/>
      <c r="AF718" s="135"/>
      <c r="AG718" s="135"/>
      <c r="AH718" s="135"/>
      <c r="AI718" s="135"/>
      <c r="AJ718" s="135"/>
      <c r="AK718" s="135"/>
      <c r="AL718" s="135"/>
    </row>
    <row r="719" spans="1:38" ht="13.5" thickBot="1" x14ac:dyDescent="0.25">
      <c r="A719" s="135"/>
      <c r="B719" s="135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  <c r="AA719" s="135"/>
      <c r="AB719" s="135"/>
      <c r="AC719" s="135"/>
      <c r="AD719" s="135"/>
      <c r="AE719" s="135"/>
      <c r="AF719" s="135"/>
      <c r="AG719" s="135"/>
      <c r="AH719" s="135"/>
      <c r="AI719" s="135"/>
      <c r="AJ719" s="135"/>
      <c r="AK719" s="135"/>
      <c r="AL719" s="135"/>
    </row>
    <row r="720" spans="1:38" ht="13.5" thickBot="1" x14ac:dyDescent="0.25">
      <c r="A720" s="135"/>
      <c r="B720" s="135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  <c r="AA720" s="135"/>
      <c r="AB720" s="135"/>
      <c r="AC720" s="135"/>
      <c r="AD720" s="135"/>
      <c r="AE720" s="135"/>
      <c r="AF720" s="135"/>
      <c r="AG720" s="135"/>
      <c r="AH720" s="135"/>
      <c r="AI720" s="135"/>
      <c r="AJ720" s="135"/>
      <c r="AK720" s="135"/>
      <c r="AL720" s="135"/>
    </row>
    <row r="721" spans="1:38" ht="13.5" thickBot="1" x14ac:dyDescent="0.25">
      <c r="A721" s="135"/>
      <c r="B721" s="135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  <c r="AA721" s="135"/>
      <c r="AB721" s="135"/>
      <c r="AC721" s="135"/>
      <c r="AD721" s="135"/>
      <c r="AE721" s="135"/>
      <c r="AF721" s="135"/>
      <c r="AG721" s="135"/>
      <c r="AH721" s="135"/>
      <c r="AI721" s="135"/>
      <c r="AJ721" s="135"/>
      <c r="AK721" s="135"/>
      <c r="AL721" s="135"/>
    </row>
    <row r="722" spans="1:38" ht="13.5" thickBot="1" x14ac:dyDescent="0.25">
      <c r="A722" s="135"/>
      <c r="B722" s="135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  <c r="AA722" s="135"/>
      <c r="AB722" s="135"/>
      <c r="AC722" s="135"/>
      <c r="AD722" s="135"/>
      <c r="AE722" s="135"/>
      <c r="AF722" s="135"/>
      <c r="AG722" s="135"/>
      <c r="AH722" s="135"/>
      <c r="AI722" s="135"/>
      <c r="AJ722" s="135"/>
      <c r="AK722" s="135"/>
      <c r="AL722" s="135"/>
    </row>
    <row r="723" spans="1:38" ht="13.5" thickBot="1" x14ac:dyDescent="0.25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  <c r="AA723" s="135"/>
      <c r="AB723" s="135"/>
      <c r="AC723" s="135"/>
      <c r="AD723" s="135"/>
      <c r="AE723" s="135"/>
      <c r="AF723" s="135"/>
      <c r="AG723" s="135"/>
      <c r="AH723" s="135"/>
      <c r="AI723" s="135"/>
      <c r="AJ723" s="135"/>
      <c r="AK723" s="135"/>
      <c r="AL723" s="135"/>
    </row>
    <row r="724" spans="1:38" ht="13.5" thickBot="1" x14ac:dyDescent="0.25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  <c r="AA724" s="135"/>
      <c r="AB724" s="135"/>
      <c r="AC724" s="135"/>
      <c r="AD724" s="135"/>
      <c r="AE724" s="135"/>
      <c r="AF724" s="135"/>
      <c r="AG724" s="135"/>
      <c r="AH724" s="135"/>
      <c r="AI724" s="135"/>
      <c r="AJ724" s="135"/>
      <c r="AK724" s="135"/>
      <c r="AL724" s="135"/>
    </row>
    <row r="725" spans="1:38" ht="13.5" thickBot="1" x14ac:dyDescent="0.25">
      <c r="A725" s="135"/>
      <c r="B725" s="135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  <c r="AA725" s="135"/>
      <c r="AB725" s="135"/>
      <c r="AC725" s="135"/>
      <c r="AD725" s="135"/>
      <c r="AE725" s="135"/>
      <c r="AF725" s="135"/>
      <c r="AG725" s="135"/>
      <c r="AH725" s="135"/>
      <c r="AI725" s="135"/>
      <c r="AJ725" s="135"/>
      <c r="AK725" s="135"/>
      <c r="AL725" s="135"/>
    </row>
    <row r="726" spans="1:38" ht="13.5" thickBot="1" x14ac:dyDescent="0.25">
      <c r="A726" s="135"/>
      <c r="B726" s="135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  <c r="AA726" s="135"/>
      <c r="AB726" s="135"/>
      <c r="AC726" s="135"/>
      <c r="AD726" s="135"/>
      <c r="AE726" s="135"/>
      <c r="AF726" s="135"/>
      <c r="AG726" s="135"/>
      <c r="AH726" s="135"/>
      <c r="AI726" s="135"/>
      <c r="AJ726" s="135"/>
      <c r="AK726" s="135"/>
      <c r="AL726" s="135"/>
    </row>
    <row r="727" spans="1:38" ht="13.5" thickBot="1" x14ac:dyDescent="0.25">
      <c r="A727" s="135"/>
      <c r="B727" s="135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  <c r="AA727" s="135"/>
      <c r="AB727" s="135"/>
      <c r="AC727" s="135"/>
      <c r="AD727" s="135"/>
      <c r="AE727" s="135"/>
      <c r="AF727" s="135"/>
      <c r="AG727" s="135"/>
      <c r="AH727" s="135"/>
      <c r="AI727" s="135"/>
      <c r="AJ727" s="135"/>
      <c r="AK727" s="135"/>
      <c r="AL727" s="135"/>
    </row>
    <row r="728" spans="1:38" ht="13.5" thickBot="1" x14ac:dyDescent="0.25">
      <c r="A728" s="135"/>
      <c r="B728" s="135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  <c r="AA728" s="135"/>
      <c r="AB728" s="135"/>
      <c r="AC728" s="135"/>
      <c r="AD728" s="135"/>
      <c r="AE728" s="135"/>
      <c r="AF728" s="135"/>
      <c r="AG728" s="135"/>
      <c r="AH728" s="135"/>
      <c r="AI728" s="135"/>
      <c r="AJ728" s="135"/>
      <c r="AK728" s="135"/>
      <c r="AL728" s="135"/>
    </row>
    <row r="729" spans="1:38" ht="13.5" thickBot="1" x14ac:dyDescent="0.25">
      <c r="A729" s="135"/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  <c r="AA729" s="135"/>
      <c r="AB729" s="135"/>
      <c r="AC729" s="135"/>
      <c r="AD729" s="135"/>
      <c r="AE729" s="135"/>
      <c r="AF729" s="135"/>
      <c r="AG729" s="135"/>
      <c r="AH729" s="135"/>
      <c r="AI729" s="135"/>
      <c r="AJ729" s="135"/>
      <c r="AK729" s="135"/>
      <c r="AL729" s="135"/>
    </row>
    <row r="730" spans="1:38" ht="13.5" thickBot="1" x14ac:dyDescent="0.25">
      <c r="A730" s="135"/>
      <c r="B730" s="135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  <c r="AA730" s="135"/>
      <c r="AB730" s="135"/>
      <c r="AC730" s="135"/>
      <c r="AD730" s="135"/>
      <c r="AE730" s="135"/>
      <c r="AF730" s="135"/>
      <c r="AG730" s="135"/>
      <c r="AH730" s="135"/>
      <c r="AI730" s="135"/>
      <c r="AJ730" s="135"/>
      <c r="AK730" s="135"/>
      <c r="AL730" s="135"/>
    </row>
    <row r="731" spans="1:38" ht="13.5" thickBot="1" x14ac:dyDescent="0.25">
      <c r="A731" s="135"/>
      <c r="B731" s="135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  <c r="AA731" s="135"/>
      <c r="AB731" s="135"/>
      <c r="AC731" s="135"/>
      <c r="AD731" s="135"/>
      <c r="AE731" s="135"/>
      <c r="AF731" s="135"/>
      <c r="AG731" s="135"/>
      <c r="AH731" s="135"/>
      <c r="AI731" s="135"/>
      <c r="AJ731" s="135"/>
      <c r="AK731" s="135"/>
      <c r="AL731" s="135"/>
    </row>
    <row r="732" spans="1:38" ht="13.5" thickBot="1" x14ac:dyDescent="0.25">
      <c r="A732" s="135"/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  <c r="AA732" s="135"/>
      <c r="AB732" s="135"/>
      <c r="AC732" s="135"/>
      <c r="AD732" s="135"/>
      <c r="AE732" s="135"/>
      <c r="AF732" s="135"/>
      <c r="AG732" s="135"/>
      <c r="AH732" s="135"/>
      <c r="AI732" s="135"/>
      <c r="AJ732" s="135"/>
      <c r="AK732" s="135"/>
      <c r="AL732" s="135"/>
    </row>
    <row r="733" spans="1:38" ht="13.5" thickBot="1" x14ac:dyDescent="0.25">
      <c r="A733" s="135"/>
      <c r="B733" s="135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  <c r="AA733" s="135"/>
      <c r="AB733" s="135"/>
      <c r="AC733" s="135"/>
      <c r="AD733" s="135"/>
      <c r="AE733" s="135"/>
      <c r="AF733" s="135"/>
      <c r="AG733" s="135"/>
      <c r="AH733" s="135"/>
      <c r="AI733" s="135"/>
      <c r="AJ733" s="135"/>
      <c r="AK733" s="135"/>
      <c r="AL733" s="135"/>
    </row>
    <row r="734" spans="1:38" ht="13.5" thickBot="1" x14ac:dyDescent="0.25">
      <c r="A734" s="135"/>
      <c r="B734" s="135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  <c r="AA734" s="135"/>
      <c r="AB734" s="135"/>
      <c r="AC734" s="135"/>
      <c r="AD734" s="135"/>
      <c r="AE734" s="135"/>
      <c r="AF734" s="135"/>
      <c r="AG734" s="135"/>
      <c r="AH734" s="135"/>
      <c r="AI734" s="135"/>
      <c r="AJ734" s="135"/>
      <c r="AK734" s="135"/>
      <c r="AL734" s="135"/>
    </row>
    <row r="735" spans="1:38" ht="13.5" thickBot="1" x14ac:dyDescent="0.25">
      <c r="A735" s="135"/>
      <c r="B735" s="135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  <c r="AA735" s="135"/>
      <c r="AB735" s="135"/>
      <c r="AC735" s="135"/>
      <c r="AD735" s="135"/>
      <c r="AE735" s="135"/>
      <c r="AF735" s="135"/>
      <c r="AG735" s="135"/>
      <c r="AH735" s="135"/>
      <c r="AI735" s="135"/>
      <c r="AJ735" s="135"/>
      <c r="AK735" s="135"/>
      <c r="AL735" s="135"/>
    </row>
    <row r="736" spans="1:38" ht="13.5" thickBot="1" x14ac:dyDescent="0.25">
      <c r="A736" s="135"/>
      <c r="B736" s="135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  <c r="AA736" s="135"/>
      <c r="AB736" s="135"/>
      <c r="AC736" s="135"/>
      <c r="AD736" s="135"/>
      <c r="AE736" s="135"/>
      <c r="AF736" s="135"/>
      <c r="AG736" s="135"/>
      <c r="AH736" s="135"/>
      <c r="AI736" s="135"/>
      <c r="AJ736" s="135"/>
      <c r="AK736" s="135"/>
      <c r="AL736" s="135"/>
    </row>
    <row r="737" spans="1:38" ht="13.5" thickBot="1" x14ac:dyDescent="0.25">
      <c r="A737" s="135"/>
      <c r="B737" s="135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  <c r="AA737" s="135"/>
      <c r="AB737" s="135"/>
      <c r="AC737" s="135"/>
      <c r="AD737" s="135"/>
      <c r="AE737" s="135"/>
      <c r="AF737" s="135"/>
      <c r="AG737" s="135"/>
      <c r="AH737" s="135"/>
      <c r="AI737" s="135"/>
      <c r="AJ737" s="135"/>
      <c r="AK737" s="135"/>
      <c r="AL737" s="135"/>
    </row>
    <row r="738" spans="1:38" ht="13.5" thickBot="1" x14ac:dyDescent="0.25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  <c r="AA738" s="135"/>
      <c r="AB738" s="135"/>
      <c r="AC738" s="135"/>
      <c r="AD738" s="135"/>
      <c r="AE738" s="135"/>
      <c r="AF738" s="135"/>
      <c r="AG738" s="135"/>
      <c r="AH738" s="135"/>
      <c r="AI738" s="135"/>
      <c r="AJ738" s="135"/>
      <c r="AK738" s="135"/>
      <c r="AL738" s="135"/>
    </row>
    <row r="739" spans="1:38" ht="13.5" thickBot="1" x14ac:dyDescent="0.25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  <c r="AA739" s="135"/>
      <c r="AB739" s="135"/>
      <c r="AC739" s="135"/>
      <c r="AD739" s="135"/>
      <c r="AE739" s="135"/>
      <c r="AF739" s="135"/>
      <c r="AG739" s="135"/>
      <c r="AH739" s="135"/>
      <c r="AI739" s="135"/>
      <c r="AJ739" s="135"/>
      <c r="AK739" s="135"/>
      <c r="AL739" s="135"/>
    </row>
    <row r="740" spans="1:38" ht="13.5" thickBot="1" x14ac:dyDescent="0.25">
      <c r="A740" s="135"/>
      <c r="B740" s="135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  <c r="AA740" s="135"/>
      <c r="AB740" s="135"/>
      <c r="AC740" s="135"/>
      <c r="AD740" s="135"/>
      <c r="AE740" s="135"/>
      <c r="AF740" s="135"/>
      <c r="AG740" s="135"/>
      <c r="AH740" s="135"/>
      <c r="AI740" s="135"/>
      <c r="AJ740" s="135"/>
      <c r="AK740" s="135"/>
      <c r="AL740" s="135"/>
    </row>
    <row r="741" spans="1:38" ht="13.5" thickBot="1" x14ac:dyDescent="0.25">
      <c r="A741" s="135"/>
      <c r="B741" s="135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  <c r="AA741" s="135"/>
      <c r="AB741" s="135"/>
      <c r="AC741" s="135"/>
      <c r="AD741" s="135"/>
      <c r="AE741" s="135"/>
      <c r="AF741" s="135"/>
      <c r="AG741" s="135"/>
      <c r="AH741" s="135"/>
      <c r="AI741" s="135"/>
      <c r="AJ741" s="135"/>
      <c r="AK741" s="135"/>
      <c r="AL741" s="135"/>
    </row>
    <row r="742" spans="1:38" ht="13.5" thickBot="1" x14ac:dyDescent="0.25">
      <c r="A742" s="135"/>
      <c r="B742" s="135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  <c r="AA742" s="135"/>
      <c r="AB742" s="135"/>
      <c r="AC742" s="135"/>
      <c r="AD742" s="135"/>
      <c r="AE742" s="135"/>
      <c r="AF742" s="135"/>
      <c r="AG742" s="135"/>
      <c r="AH742" s="135"/>
      <c r="AI742" s="135"/>
      <c r="AJ742" s="135"/>
      <c r="AK742" s="135"/>
      <c r="AL742" s="135"/>
    </row>
    <row r="743" spans="1:38" ht="13.5" thickBot="1" x14ac:dyDescent="0.25">
      <c r="A743" s="135"/>
      <c r="B743" s="135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  <c r="AA743" s="135"/>
      <c r="AB743" s="135"/>
      <c r="AC743" s="135"/>
      <c r="AD743" s="135"/>
      <c r="AE743" s="135"/>
      <c r="AF743" s="135"/>
      <c r="AG743" s="135"/>
      <c r="AH743" s="135"/>
      <c r="AI743" s="135"/>
      <c r="AJ743" s="135"/>
      <c r="AK743" s="135"/>
      <c r="AL743" s="135"/>
    </row>
    <row r="744" spans="1:38" ht="13.5" thickBot="1" x14ac:dyDescent="0.25">
      <c r="A744" s="135"/>
      <c r="B744" s="135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  <c r="AA744" s="135"/>
      <c r="AB744" s="135"/>
      <c r="AC744" s="135"/>
      <c r="AD744" s="135"/>
      <c r="AE744" s="135"/>
      <c r="AF744" s="135"/>
      <c r="AG744" s="135"/>
      <c r="AH744" s="135"/>
      <c r="AI744" s="135"/>
      <c r="AJ744" s="135"/>
      <c r="AK744" s="135"/>
      <c r="AL744" s="135"/>
    </row>
    <row r="745" spans="1:38" ht="13.5" thickBot="1" x14ac:dyDescent="0.25">
      <c r="A745" s="135"/>
      <c r="B745" s="135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  <c r="AA745" s="135"/>
      <c r="AB745" s="135"/>
      <c r="AC745" s="135"/>
      <c r="AD745" s="135"/>
      <c r="AE745" s="135"/>
      <c r="AF745" s="135"/>
      <c r="AG745" s="135"/>
      <c r="AH745" s="135"/>
      <c r="AI745" s="135"/>
      <c r="AJ745" s="135"/>
      <c r="AK745" s="135"/>
      <c r="AL745" s="135"/>
    </row>
    <row r="746" spans="1:38" ht="13.5" thickBot="1" x14ac:dyDescent="0.25">
      <c r="A746" s="135"/>
      <c r="B746" s="135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  <c r="AA746" s="135"/>
      <c r="AB746" s="135"/>
      <c r="AC746" s="135"/>
      <c r="AD746" s="135"/>
      <c r="AE746" s="135"/>
      <c r="AF746" s="135"/>
      <c r="AG746" s="135"/>
      <c r="AH746" s="135"/>
      <c r="AI746" s="135"/>
      <c r="AJ746" s="135"/>
      <c r="AK746" s="135"/>
      <c r="AL746" s="135"/>
    </row>
    <row r="747" spans="1:38" ht="13.5" thickBot="1" x14ac:dyDescent="0.25">
      <c r="A747" s="135"/>
      <c r="B747" s="135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  <c r="AA747" s="135"/>
      <c r="AB747" s="135"/>
      <c r="AC747" s="135"/>
      <c r="AD747" s="135"/>
      <c r="AE747" s="135"/>
      <c r="AF747" s="135"/>
      <c r="AG747" s="135"/>
      <c r="AH747" s="135"/>
      <c r="AI747" s="135"/>
      <c r="AJ747" s="135"/>
      <c r="AK747" s="135"/>
      <c r="AL747" s="135"/>
    </row>
    <row r="748" spans="1:38" ht="13.5" thickBot="1" x14ac:dyDescent="0.25">
      <c r="A748" s="135"/>
      <c r="B748" s="135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  <c r="AA748" s="135"/>
      <c r="AB748" s="135"/>
      <c r="AC748" s="135"/>
      <c r="AD748" s="135"/>
      <c r="AE748" s="135"/>
      <c r="AF748" s="135"/>
      <c r="AG748" s="135"/>
      <c r="AH748" s="135"/>
      <c r="AI748" s="135"/>
      <c r="AJ748" s="135"/>
      <c r="AK748" s="135"/>
      <c r="AL748" s="135"/>
    </row>
    <row r="749" spans="1:38" ht="13.5" thickBot="1" x14ac:dyDescent="0.25">
      <c r="A749" s="135"/>
      <c r="B749" s="135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  <c r="AA749" s="135"/>
      <c r="AB749" s="135"/>
      <c r="AC749" s="135"/>
      <c r="AD749" s="135"/>
      <c r="AE749" s="135"/>
      <c r="AF749" s="135"/>
      <c r="AG749" s="135"/>
      <c r="AH749" s="135"/>
      <c r="AI749" s="135"/>
      <c r="AJ749" s="135"/>
      <c r="AK749" s="135"/>
      <c r="AL749" s="135"/>
    </row>
    <row r="750" spans="1:38" ht="13.5" thickBot="1" x14ac:dyDescent="0.25">
      <c r="A750" s="135"/>
      <c r="B750" s="135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  <c r="AA750" s="135"/>
      <c r="AB750" s="135"/>
      <c r="AC750" s="135"/>
      <c r="AD750" s="135"/>
      <c r="AE750" s="135"/>
      <c r="AF750" s="135"/>
      <c r="AG750" s="135"/>
      <c r="AH750" s="135"/>
      <c r="AI750" s="135"/>
      <c r="AJ750" s="135"/>
      <c r="AK750" s="135"/>
      <c r="AL750" s="135"/>
    </row>
    <row r="751" spans="1:38" ht="13.5" thickBot="1" x14ac:dyDescent="0.25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  <c r="AA751" s="135"/>
      <c r="AB751" s="135"/>
      <c r="AC751" s="135"/>
      <c r="AD751" s="135"/>
      <c r="AE751" s="135"/>
      <c r="AF751" s="135"/>
      <c r="AG751" s="135"/>
      <c r="AH751" s="135"/>
      <c r="AI751" s="135"/>
      <c r="AJ751" s="135"/>
      <c r="AK751" s="135"/>
      <c r="AL751" s="135"/>
    </row>
    <row r="752" spans="1:38" ht="13.5" thickBot="1" x14ac:dyDescent="0.25">
      <c r="A752" s="135"/>
      <c r="B752" s="135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  <c r="AA752" s="135"/>
      <c r="AB752" s="135"/>
      <c r="AC752" s="135"/>
      <c r="AD752" s="135"/>
      <c r="AE752" s="135"/>
      <c r="AF752" s="135"/>
      <c r="AG752" s="135"/>
      <c r="AH752" s="135"/>
      <c r="AI752" s="135"/>
      <c r="AJ752" s="135"/>
      <c r="AK752" s="135"/>
      <c r="AL752" s="135"/>
    </row>
    <row r="753" spans="1:38" ht="13.5" thickBot="1" x14ac:dyDescent="0.25">
      <c r="A753" s="135"/>
      <c r="B753" s="135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  <c r="AA753" s="135"/>
      <c r="AB753" s="135"/>
      <c r="AC753" s="135"/>
      <c r="AD753" s="135"/>
      <c r="AE753" s="135"/>
      <c r="AF753" s="135"/>
      <c r="AG753" s="135"/>
      <c r="AH753" s="135"/>
      <c r="AI753" s="135"/>
      <c r="AJ753" s="135"/>
      <c r="AK753" s="135"/>
      <c r="AL753" s="135"/>
    </row>
    <row r="754" spans="1:38" ht="13.5" thickBot="1" x14ac:dyDescent="0.25">
      <c r="A754" s="135"/>
      <c r="B754" s="135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  <c r="AA754" s="135"/>
      <c r="AB754" s="135"/>
      <c r="AC754" s="135"/>
      <c r="AD754" s="135"/>
      <c r="AE754" s="135"/>
      <c r="AF754" s="135"/>
      <c r="AG754" s="135"/>
      <c r="AH754" s="135"/>
      <c r="AI754" s="135"/>
      <c r="AJ754" s="135"/>
      <c r="AK754" s="135"/>
      <c r="AL754" s="135"/>
    </row>
    <row r="755" spans="1:38" ht="13.5" thickBot="1" x14ac:dyDescent="0.25">
      <c r="A755" s="135"/>
      <c r="B755" s="135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  <c r="AA755" s="135"/>
      <c r="AB755" s="135"/>
      <c r="AC755" s="135"/>
      <c r="AD755" s="135"/>
      <c r="AE755" s="135"/>
      <c r="AF755" s="135"/>
      <c r="AG755" s="135"/>
      <c r="AH755" s="135"/>
      <c r="AI755" s="135"/>
      <c r="AJ755" s="135"/>
      <c r="AK755" s="135"/>
      <c r="AL755" s="135"/>
    </row>
    <row r="756" spans="1:38" ht="13.5" thickBot="1" x14ac:dyDescent="0.25">
      <c r="A756" s="135"/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  <c r="AA756" s="135"/>
      <c r="AB756" s="135"/>
      <c r="AC756" s="135"/>
      <c r="AD756" s="135"/>
      <c r="AE756" s="135"/>
      <c r="AF756" s="135"/>
      <c r="AG756" s="135"/>
      <c r="AH756" s="135"/>
      <c r="AI756" s="135"/>
      <c r="AJ756" s="135"/>
      <c r="AK756" s="135"/>
      <c r="AL756" s="135"/>
    </row>
    <row r="757" spans="1:38" ht="13.5" thickBot="1" x14ac:dyDescent="0.25">
      <c r="A757" s="135"/>
      <c r="B757" s="135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  <c r="AA757" s="135"/>
      <c r="AB757" s="135"/>
      <c r="AC757" s="135"/>
      <c r="AD757" s="135"/>
      <c r="AE757" s="135"/>
      <c r="AF757" s="135"/>
      <c r="AG757" s="135"/>
      <c r="AH757" s="135"/>
      <c r="AI757" s="135"/>
      <c r="AJ757" s="135"/>
      <c r="AK757" s="135"/>
      <c r="AL757" s="135"/>
    </row>
    <row r="758" spans="1:38" ht="13.5" thickBot="1" x14ac:dyDescent="0.25">
      <c r="A758" s="135"/>
      <c r="B758" s="135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  <c r="AA758" s="135"/>
      <c r="AB758" s="135"/>
      <c r="AC758" s="135"/>
      <c r="AD758" s="135"/>
      <c r="AE758" s="135"/>
      <c r="AF758" s="135"/>
      <c r="AG758" s="135"/>
      <c r="AH758" s="135"/>
      <c r="AI758" s="135"/>
      <c r="AJ758" s="135"/>
      <c r="AK758" s="135"/>
      <c r="AL758" s="135"/>
    </row>
    <row r="759" spans="1:38" ht="13.5" thickBot="1" x14ac:dyDescent="0.25">
      <c r="A759" s="135"/>
      <c r="B759" s="135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  <c r="AA759" s="135"/>
      <c r="AB759" s="135"/>
      <c r="AC759" s="135"/>
      <c r="AD759" s="135"/>
      <c r="AE759" s="135"/>
      <c r="AF759" s="135"/>
      <c r="AG759" s="135"/>
      <c r="AH759" s="135"/>
      <c r="AI759" s="135"/>
      <c r="AJ759" s="135"/>
      <c r="AK759" s="135"/>
      <c r="AL759" s="135"/>
    </row>
    <row r="760" spans="1:38" ht="13.5" thickBot="1" x14ac:dyDescent="0.25">
      <c r="A760" s="135"/>
      <c r="B760" s="135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  <c r="AA760" s="135"/>
      <c r="AB760" s="135"/>
      <c r="AC760" s="135"/>
      <c r="AD760" s="135"/>
      <c r="AE760" s="135"/>
      <c r="AF760" s="135"/>
      <c r="AG760" s="135"/>
      <c r="AH760" s="135"/>
      <c r="AI760" s="135"/>
      <c r="AJ760" s="135"/>
      <c r="AK760" s="135"/>
      <c r="AL760" s="135"/>
    </row>
    <row r="761" spans="1:38" ht="13.5" thickBot="1" x14ac:dyDescent="0.25">
      <c r="A761" s="135"/>
      <c r="B761" s="135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  <c r="AA761" s="135"/>
      <c r="AB761" s="135"/>
      <c r="AC761" s="135"/>
      <c r="AD761" s="135"/>
      <c r="AE761" s="135"/>
      <c r="AF761" s="135"/>
      <c r="AG761" s="135"/>
      <c r="AH761" s="135"/>
      <c r="AI761" s="135"/>
      <c r="AJ761" s="135"/>
      <c r="AK761" s="135"/>
      <c r="AL761" s="135"/>
    </row>
    <row r="762" spans="1:38" ht="13.5" thickBot="1" x14ac:dyDescent="0.25">
      <c r="A762" s="135"/>
      <c r="B762" s="135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  <c r="AA762" s="135"/>
      <c r="AB762" s="135"/>
      <c r="AC762" s="135"/>
      <c r="AD762" s="135"/>
      <c r="AE762" s="135"/>
      <c r="AF762" s="135"/>
      <c r="AG762" s="135"/>
      <c r="AH762" s="135"/>
      <c r="AI762" s="135"/>
      <c r="AJ762" s="135"/>
      <c r="AK762" s="135"/>
      <c r="AL762" s="135"/>
    </row>
    <row r="763" spans="1:38" ht="13.5" thickBot="1" x14ac:dyDescent="0.25">
      <c r="A763" s="135"/>
      <c r="B763" s="135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  <c r="AA763" s="135"/>
      <c r="AB763" s="135"/>
      <c r="AC763" s="135"/>
      <c r="AD763" s="135"/>
      <c r="AE763" s="135"/>
      <c r="AF763" s="135"/>
      <c r="AG763" s="135"/>
      <c r="AH763" s="135"/>
      <c r="AI763" s="135"/>
      <c r="AJ763" s="135"/>
      <c r="AK763" s="135"/>
      <c r="AL763" s="135"/>
    </row>
    <row r="764" spans="1:38" ht="13.5" thickBot="1" x14ac:dyDescent="0.25">
      <c r="A764" s="135"/>
      <c r="B764" s="135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  <c r="AA764" s="135"/>
      <c r="AB764" s="135"/>
      <c r="AC764" s="135"/>
      <c r="AD764" s="135"/>
      <c r="AE764" s="135"/>
      <c r="AF764" s="135"/>
      <c r="AG764" s="135"/>
      <c r="AH764" s="135"/>
      <c r="AI764" s="135"/>
      <c r="AJ764" s="135"/>
      <c r="AK764" s="135"/>
      <c r="AL764" s="135"/>
    </row>
    <row r="765" spans="1:38" ht="13.5" thickBot="1" x14ac:dyDescent="0.25">
      <c r="A765" s="135"/>
      <c r="B765" s="135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  <c r="AA765" s="135"/>
      <c r="AB765" s="135"/>
      <c r="AC765" s="135"/>
      <c r="AD765" s="135"/>
      <c r="AE765" s="135"/>
      <c r="AF765" s="135"/>
      <c r="AG765" s="135"/>
      <c r="AH765" s="135"/>
      <c r="AI765" s="135"/>
      <c r="AJ765" s="135"/>
      <c r="AK765" s="135"/>
      <c r="AL765" s="135"/>
    </row>
    <row r="766" spans="1:38" ht="13.5" thickBot="1" x14ac:dyDescent="0.25">
      <c r="A766" s="135"/>
      <c r="B766" s="135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  <c r="AA766" s="135"/>
      <c r="AB766" s="135"/>
      <c r="AC766" s="135"/>
      <c r="AD766" s="135"/>
      <c r="AE766" s="135"/>
      <c r="AF766" s="135"/>
      <c r="AG766" s="135"/>
      <c r="AH766" s="135"/>
      <c r="AI766" s="135"/>
      <c r="AJ766" s="135"/>
      <c r="AK766" s="135"/>
      <c r="AL766" s="135"/>
    </row>
    <row r="767" spans="1:38" ht="13.5" thickBot="1" x14ac:dyDescent="0.25">
      <c r="A767" s="135"/>
      <c r="B767" s="135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  <c r="AA767" s="135"/>
      <c r="AB767" s="135"/>
      <c r="AC767" s="135"/>
      <c r="AD767" s="135"/>
      <c r="AE767" s="135"/>
      <c r="AF767" s="135"/>
      <c r="AG767" s="135"/>
      <c r="AH767" s="135"/>
      <c r="AI767" s="135"/>
      <c r="AJ767" s="135"/>
      <c r="AK767" s="135"/>
      <c r="AL767" s="135"/>
    </row>
    <row r="768" spans="1:38" ht="13.5" thickBot="1" x14ac:dyDescent="0.25">
      <c r="A768" s="135"/>
      <c r="B768" s="135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  <c r="AA768" s="135"/>
      <c r="AB768" s="135"/>
      <c r="AC768" s="135"/>
      <c r="AD768" s="135"/>
      <c r="AE768" s="135"/>
      <c r="AF768" s="135"/>
      <c r="AG768" s="135"/>
      <c r="AH768" s="135"/>
      <c r="AI768" s="135"/>
      <c r="AJ768" s="135"/>
      <c r="AK768" s="135"/>
      <c r="AL768" s="135"/>
    </row>
    <row r="769" spans="1:38" ht="13.5" thickBot="1" x14ac:dyDescent="0.25">
      <c r="A769" s="135"/>
      <c r="B769" s="135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  <c r="AA769" s="135"/>
      <c r="AB769" s="135"/>
      <c r="AC769" s="135"/>
      <c r="AD769" s="135"/>
      <c r="AE769" s="135"/>
      <c r="AF769" s="135"/>
      <c r="AG769" s="135"/>
      <c r="AH769" s="135"/>
      <c r="AI769" s="135"/>
      <c r="AJ769" s="135"/>
      <c r="AK769" s="135"/>
      <c r="AL769" s="135"/>
    </row>
    <row r="770" spans="1:38" ht="13.5" thickBot="1" x14ac:dyDescent="0.25">
      <c r="A770" s="135"/>
      <c r="B770" s="135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  <c r="AA770" s="135"/>
      <c r="AB770" s="135"/>
      <c r="AC770" s="135"/>
      <c r="AD770" s="135"/>
      <c r="AE770" s="135"/>
      <c r="AF770" s="135"/>
      <c r="AG770" s="135"/>
      <c r="AH770" s="135"/>
      <c r="AI770" s="135"/>
      <c r="AJ770" s="135"/>
      <c r="AK770" s="135"/>
      <c r="AL770" s="135"/>
    </row>
    <row r="771" spans="1:38" ht="13.5" thickBot="1" x14ac:dyDescent="0.25">
      <c r="A771" s="135"/>
      <c r="B771" s="135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  <c r="AA771" s="135"/>
      <c r="AB771" s="135"/>
      <c r="AC771" s="135"/>
      <c r="AD771" s="135"/>
      <c r="AE771" s="135"/>
      <c r="AF771" s="135"/>
      <c r="AG771" s="135"/>
      <c r="AH771" s="135"/>
      <c r="AI771" s="135"/>
      <c r="AJ771" s="135"/>
      <c r="AK771" s="135"/>
      <c r="AL771" s="135"/>
    </row>
    <row r="772" spans="1:38" ht="13.5" thickBot="1" x14ac:dyDescent="0.25">
      <c r="A772" s="135"/>
      <c r="B772" s="135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  <c r="AA772" s="135"/>
      <c r="AB772" s="135"/>
      <c r="AC772" s="135"/>
      <c r="AD772" s="135"/>
      <c r="AE772" s="135"/>
      <c r="AF772" s="135"/>
      <c r="AG772" s="135"/>
      <c r="AH772" s="135"/>
      <c r="AI772" s="135"/>
      <c r="AJ772" s="135"/>
      <c r="AK772" s="135"/>
      <c r="AL772" s="135"/>
    </row>
    <row r="773" spans="1:38" ht="13.5" thickBot="1" x14ac:dyDescent="0.25">
      <c r="A773" s="135"/>
      <c r="B773" s="135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  <c r="AA773" s="135"/>
      <c r="AB773" s="135"/>
      <c r="AC773" s="135"/>
      <c r="AD773" s="135"/>
      <c r="AE773" s="135"/>
      <c r="AF773" s="135"/>
      <c r="AG773" s="135"/>
      <c r="AH773" s="135"/>
      <c r="AI773" s="135"/>
      <c r="AJ773" s="135"/>
      <c r="AK773" s="135"/>
      <c r="AL773" s="135"/>
    </row>
    <row r="774" spans="1:38" ht="13.5" thickBot="1" x14ac:dyDescent="0.25">
      <c r="A774" s="135"/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  <c r="AA774" s="135"/>
      <c r="AB774" s="135"/>
      <c r="AC774" s="135"/>
      <c r="AD774" s="135"/>
      <c r="AE774" s="135"/>
      <c r="AF774" s="135"/>
      <c r="AG774" s="135"/>
      <c r="AH774" s="135"/>
      <c r="AI774" s="135"/>
      <c r="AJ774" s="135"/>
      <c r="AK774" s="135"/>
      <c r="AL774" s="135"/>
    </row>
    <row r="775" spans="1:38" ht="13.5" thickBot="1" x14ac:dyDescent="0.25">
      <c r="A775" s="135"/>
      <c r="B775" s="135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  <c r="AA775" s="135"/>
      <c r="AB775" s="135"/>
      <c r="AC775" s="135"/>
      <c r="AD775" s="135"/>
      <c r="AE775" s="135"/>
      <c r="AF775" s="135"/>
      <c r="AG775" s="135"/>
      <c r="AH775" s="135"/>
      <c r="AI775" s="135"/>
      <c r="AJ775" s="135"/>
      <c r="AK775" s="135"/>
      <c r="AL775" s="135"/>
    </row>
    <row r="776" spans="1:38" ht="13.5" thickBot="1" x14ac:dyDescent="0.25">
      <c r="A776" s="135"/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  <c r="AA776" s="135"/>
      <c r="AB776" s="135"/>
      <c r="AC776" s="135"/>
      <c r="AD776" s="135"/>
      <c r="AE776" s="135"/>
      <c r="AF776" s="135"/>
      <c r="AG776" s="135"/>
      <c r="AH776" s="135"/>
      <c r="AI776" s="135"/>
      <c r="AJ776" s="135"/>
      <c r="AK776" s="135"/>
      <c r="AL776" s="135"/>
    </row>
    <row r="777" spans="1:38" ht="13.5" thickBot="1" x14ac:dyDescent="0.25">
      <c r="A777" s="135"/>
      <c r="B777" s="135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  <c r="AA777" s="135"/>
      <c r="AB777" s="135"/>
      <c r="AC777" s="135"/>
      <c r="AD777" s="135"/>
      <c r="AE777" s="135"/>
      <c r="AF777" s="135"/>
      <c r="AG777" s="135"/>
      <c r="AH777" s="135"/>
      <c r="AI777" s="135"/>
      <c r="AJ777" s="135"/>
      <c r="AK777" s="135"/>
      <c r="AL777" s="135"/>
    </row>
    <row r="778" spans="1:38" ht="13.5" thickBot="1" x14ac:dyDescent="0.25">
      <c r="A778" s="135"/>
      <c r="B778" s="135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  <c r="AA778" s="135"/>
      <c r="AB778" s="135"/>
      <c r="AC778" s="135"/>
      <c r="AD778" s="135"/>
      <c r="AE778" s="135"/>
      <c r="AF778" s="135"/>
      <c r="AG778" s="135"/>
      <c r="AH778" s="135"/>
      <c r="AI778" s="135"/>
      <c r="AJ778" s="135"/>
      <c r="AK778" s="135"/>
      <c r="AL778" s="135"/>
    </row>
    <row r="779" spans="1:38" ht="13.5" thickBot="1" x14ac:dyDescent="0.25">
      <c r="A779" s="135"/>
      <c r="B779" s="135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  <c r="AA779" s="135"/>
      <c r="AB779" s="135"/>
      <c r="AC779" s="135"/>
      <c r="AD779" s="135"/>
      <c r="AE779" s="135"/>
      <c r="AF779" s="135"/>
      <c r="AG779" s="135"/>
      <c r="AH779" s="135"/>
      <c r="AI779" s="135"/>
      <c r="AJ779" s="135"/>
      <c r="AK779" s="135"/>
      <c r="AL779" s="135"/>
    </row>
    <row r="780" spans="1:38" ht="13.5" thickBot="1" x14ac:dyDescent="0.25">
      <c r="A780" s="135"/>
      <c r="B780" s="135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  <c r="AA780" s="135"/>
      <c r="AB780" s="135"/>
      <c r="AC780" s="135"/>
      <c r="AD780" s="135"/>
      <c r="AE780" s="135"/>
      <c r="AF780" s="135"/>
      <c r="AG780" s="135"/>
      <c r="AH780" s="135"/>
      <c r="AI780" s="135"/>
      <c r="AJ780" s="135"/>
      <c r="AK780" s="135"/>
      <c r="AL780" s="135"/>
    </row>
    <row r="781" spans="1:38" ht="13.5" thickBot="1" x14ac:dyDescent="0.25">
      <c r="A781" s="135"/>
      <c r="B781" s="135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  <c r="AA781" s="135"/>
      <c r="AB781" s="135"/>
      <c r="AC781" s="135"/>
      <c r="AD781" s="135"/>
      <c r="AE781" s="135"/>
      <c r="AF781" s="135"/>
      <c r="AG781" s="135"/>
      <c r="AH781" s="135"/>
      <c r="AI781" s="135"/>
      <c r="AJ781" s="135"/>
      <c r="AK781" s="135"/>
      <c r="AL781" s="135"/>
    </row>
    <row r="782" spans="1:38" ht="13.5" thickBot="1" x14ac:dyDescent="0.25">
      <c r="A782" s="135"/>
      <c r="B782" s="135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  <c r="AA782" s="135"/>
      <c r="AB782" s="135"/>
      <c r="AC782" s="135"/>
      <c r="AD782" s="135"/>
      <c r="AE782" s="135"/>
      <c r="AF782" s="135"/>
      <c r="AG782" s="135"/>
      <c r="AH782" s="135"/>
      <c r="AI782" s="135"/>
      <c r="AJ782" s="135"/>
      <c r="AK782" s="135"/>
      <c r="AL782" s="135"/>
    </row>
    <row r="783" spans="1:38" ht="13.5" thickBot="1" x14ac:dyDescent="0.25">
      <c r="A783" s="135"/>
      <c r="B783" s="135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  <c r="AA783" s="135"/>
      <c r="AB783" s="135"/>
      <c r="AC783" s="135"/>
      <c r="AD783" s="135"/>
      <c r="AE783" s="135"/>
      <c r="AF783" s="135"/>
      <c r="AG783" s="135"/>
      <c r="AH783" s="135"/>
      <c r="AI783" s="135"/>
      <c r="AJ783" s="135"/>
      <c r="AK783" s="135"/>
      <c r="AL783" s="135"/>
    </row>
    <row r="784" spans="1:38" ht="13.5" thickBot="1" x14ac:dyDescent="0.25">
      <c r="A784" s="135"/>
      <c r="B784" s="135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  <c r="AA784" s="135"/>
      <c r="AB784" s="135"/>
      <c r="AC784" s="135"/>
      <c r="AD784" s="135"/>
      <c r="AE784" s="135"/>
      <c r="AF784" s="135"/>
      <c r="AG784" s="135"/>
      <c r="AH784" s="135"/>
      <c r="AI784" s="135"/>
      <c r="AJ784" s="135"/>
      <c r="AK784" s="135"/>
      <c r="AL784" s="135"/>
    </row>
    <row r="785" spans="1:38" ht="13.5" thickBot="1" x14ac:dyDescent="0.25">
      <c r="A785" s="135"/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  <c r="AA785" s="135"/>
      <c r="AB785" s="135"/>
      <c r="AC785" s="135"/>
      <c r="AD785" s="135"/>
      <c r="AE785" s="135"/>
      <c r="AF785" s="135"/>
      <c r="AG785" s="135"/>
      <c r="AH785" s="135"/>
      <c r="AI785" s="135"/>
      <c r="AJ785" s="135"/>
      <c r="AK785" s="135"/>
      <c r="AL785" s="135"/>
    </row>
    <row r="786" spans="1:38" ht="13.5" thickBot="1" x14ac:dyDescent="0.25">
      <c r="A786" s="135"/>
      <c r="B786" s="135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  <c r="AA786" s="135"/>
      <c r="AB786" s="135"/>
      <c r="AC786" s="135"/>
      <c r="AD786" s="135"/>
      <c r="AE786" s="135"/>
      <c r="AF786" s="135"/>
      <c r="AG786" s="135"/>
      <c r="AH786" s="135"/>
      <c r="AI786" s="135"/>
      <c r="AJ786" s="135"/>
      <c r="AK786" s="135"/>
      <c r="AL786" s="135"/>
    </row>
    <row r="787" spans="1:38" ht="13.5" thickBot="1" x14ac:dyDescent="0.25">
      <c r="A787" s="135"/>
      <c r="B787" s="135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  <c r="AA787" s="135"/>
      <c r="AB787" s="135"/>
      <c r="AC787" s="135"/>
      <c r="AD787" s="135"/>
      <c r="AE787" s="135"/>
      <c r="AF787" s="135"/>
      <c r="AG787" s="135"/>
      <c r="AH787" s="135"/>
      <c r="AI787" s="135"/>
      <c r="AJ787" s="135"/>
      <c r="AK787" s="135"/>
      <c r="AL787" s="135"/>
    </row>
    <row r="788" spans="1:38" ht="13.5" thickBot="1" x14ac:dyDescent="0.25">
      <c r="A788" s="135"/>
      <c r="B788" s="135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  <c r="AA788" s="135"/>
      <c r="AB788" s="135"/>
      <c r="AC788" s="135"/>
      <c r="AD788" s="135"/>
      <c r="AE788" s="135"/>
      <c r="AF788" s="135"/>
      <c r="AG788" s="135"/>
      <c r="AH788" s="135"/>
      <c r="AI788" s="135"/>
      <c r="AJ788" s="135"/>
      <c r="AK788" s="135"/>
      <c r="AL788" s="135"/>
    </row>
    <row r="789" spans="1:38" ht="13.5" thickBot="1" x14ac:dyDescent="0.25">
      <c r="A789" s="135"/>
      <c r="B789" s="135"/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  <c r="AA789" s="135"/>
      <c r="AB789" s="135"/>
      <c r="AC789" s="135"/>
      <c r="AD789" s="135"/>
      <c r="AE789" s="135"/>
      <c r="AF789" s="135"/>
      <c r="AG789" s="135"/>
      <c r="AH789" s="135"/>
      <c r="AI789" s="135"/>
      <c r="AJ789" s="135"/>
      <c r="AK789" s="135"/>
      <c r="AL789" s="135"/>
    </row>
    <row r="790" spans="1:38" ht="13.5" thickBot="1" x14ac:dyDescent="0.25">
      <c r="A790" s="135"/>
      <c r="B790" s="135"/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  <c r="AA790" s="135"/>
      <c r="AB790" s="135"/>
      <c r="AC790" s="135"/>
      <c r="AD790" s="135"/>
      <c r="AE790" s="135"/>
      <c r="AF790" s="135"/>
      <c r="AG790" s="135"/>
      <c r="AH790" s="135"/>
      <c r="AI790" s="135"/>
      <c r="AJ790" s="135"/>
      <c r="AK790" s="135"/>
      <c r="AL790" s="135"/>
    </row>
    <row r="791" spans="1:38" ht="13.5" thickBot="1" x14ac:dyDescent="0.25">
      <c r="A791" s="135"/>
      <c r="B791" s="135"/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  <c r="AA791" s="135"/>
      <c r="AB791" s="135"/>
      <c r="AC791" s="135"/>
      <c r="AD791" s="135"/>
      <c r="AE791" s="135"/>
      <c r="AF791" s="135"/>
      <c r="AG791" s="135"/>
      <c r="AH791" s="135"/>
      <c r="AI791" s="135"/>
      <c r="AJ791" s="135"/>
      <c r="AK791" s="135"/>
      <c r="AL791" s="135"/>
    </row>
    <row r="792" spans="1:38" ht="13.5" thickBot="1" x14ac:dyDescent="0.25">
      <c r="A792" s="135"/>
      <c r="B792" s="135"/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  <c r="AA792" s="135"/>
      <c r="AB792" s="135"/>
      <c r="AC792" s="135"/>
      <c r="AD792" s="135"/>
      <c r="AE792" s="135"/>
      <c r="AF792" s="135"/>
      <c r="AG792" s="135"/>
      <c r="AH792" s="135"/>
      <c r="AI792" s="135"/>
      <c r="AJ792" s="135"/>
      <c r="AK792" s="135"/>
      <c r="AL792" s="135"/>
    </row>
    <row r="793" spans="1:38" ht="13.5" thickBot="1" x14ac:dyDescent="0.25">
      <c r="A793" s="135"/>
      <c r="B793" s="135"/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  <c r="AA793" s="135"/>
      <c r="AB793" s="135"/>
      <c r="AC793" s="135"/>
      <c r="AD793" s="135"/>
      <c r="AE793" s="135"/>
      <c r="AF793" s="135"/>
      <c r="AG793" s="135"/>
      <c r="AH793" s="135"/>
      <c r="AI793" s="135"/>
      <c r="AJ793" s="135"/>
      <c r="AK793" s="135"/>
      <c r="AL793" s="135"/>
    </row>
    <row r="794" spans="1:38" ht="13.5" thickBot="1" x14ac:dyDescent="0.25">
      <c r="A794" s="135"/>
      <c r="B794" s="135"/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  <c r="AA794" s="135"/>
      <c r="AB794" s="135"/>
      <c r="AC794" s="135"/>
      <c r="AD794" s="135"/>
      <c r="AE794" s="135"/>
      <c r="AF794" s="135"/>
      <c r="AG794" s="135"/>
      <c r="AH794" s="135"/>
      <c r="AI794" s="135"/>
      <c r="AJ794" s="135"/>
      <c r="AK794" s="135"/>
      <c r="AL794" s="135"/>
    </row>
    <row r="795" spans="1:38" ht="13.5" thickBot="1" x14ac:dyDescent="0.25">
      <c r="A795" s="135"/>
      <c r="B795" s="135"/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  <c r="AA795" s="135"/>
      <c r="AB795" s="135"/>
      <c r="AC795" s="135"/>
      <c r="AD795" s="135"/>
      <c r="AE795" s="135"/>
      <c r="AF795" s="135"/>
      <c r="AG795" s="135"/>
      <c r="AH795" s="135"/>
      <c r="AI795" s="135"/>
      <c r="AJ795" s="135"/>
      <c r="AK795" s="135"/>
      <c r="AL795" s="135"/>
    </row>
    <row r="796" spans="1:38" ht="13.5" thickBot="1" x14ac:dyDescent="0.25">
      <c r="A796" s="135"/>
      <c r="B796" s="135"/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  <c r="AA796" s="135"/>
      <c r="AB796" s="135"/>
      <c r="AC796" s="135"/>
      <c r="AD796" s="135"/>
      <c r="AE796" s="135"/>
      <c r="AF796" s="135"/>
      <c r="AG796" s="135"/>
      <c r="AH796" s="135"/>
      <c r="AI796" s="135"/>
      <c r="AJ796" s="135"/>
      <c r="AK796" s="135"/>
      <c r="AL796" s="135"/>
    </row>
    <row r="797" spans="1:38" ht="13.5" thickBot="1" x14ac:dyDescent="0.25">
      <c r="A797" s="135"/>
      <c r="B797" s="135"/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  <c r="AA797" s="135"/>
      <c r="AB797" s="135"/>
      <c r="AC797" s="135"/>
      <c r="AD797" s="135"/>
      <c r="AE797" s="135"/>
      <c r="AF797" s="135"/>
      <c r="AG797" s="135"/>
      <c r="AH797" s="135"/>
      <c r="AI797" s="135"/>
      <c r="AJ797" s="135"/>
      <c r="AK797" s="135"/>
      <c r="AL797" s="135"/>
    </row>
    <row r="798" spans="1:38" ht="13.5" thickBot="1" x14ac:dyDescent="0.25">
      <c r="A798" s="135"/>
      <c r="B798" s="135"/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  <c r="AA798" s="135"/>
      <c r="AB798" s="135"/>
      <c r="AC798" s="135"/>
      <c r="AD798" s="135"/>
      <c r="AE798" s="135"/>
      <c r="AF798" s="135"/>
      <c r="AG798" s="135"/>
      <c r="AH798" s="135"/>
      <c r="AI798" s="135"/>
      <c r="AJ798" s="135"/>
      <c r="AK798" s="135"/>
      <c r="AL798" s="135"/>
    </row>
    <row r="799" spans="1:38" ht="13.5" thickBot="1" x14ac:dyDescent="0.25">
      <c r="A799" s="135"/>
      <c r="B799" s="135"/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  <c r="AA799" s="135"/>
      <c r="AB799" s="135"/>
      <c r="AC799" s="135"/>
      <c r="AD799" s="135"/>
      <c r="AE799" s="135"/>
      <c r="AF799" s="135"/>
      <c r="AG799" s="135"/>
      <c r="AH799" s="135"/>
      <c r="AI799" s="135"/>
      <c r="AJ799" s="135"/>
      <c r="AK799" s="135"/>
      <c r="AL799" s="135"/>
    </row>
    <row r="800" spans="1:38" ht="13.5" thickBot="1" x14ac:dyDescent="0.25">
      <c r="A800" s="135"/>
      <c r="B800" s="135"/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  <c r="AA800" s="135"/>
      <c r="AB800" s="135"/>
      <c r="AC800" s="135"/>
      <c r="AD800" s="135"/>
      <c r="AE800" s="135"/>
      <c r="AF800" s="135"/>
      <c r="AG800" s="135"/>
      <c r="AH800" s="135"/>
      <c r="AI800" s="135"/>
      <c r="AJ800" s="135"/>
      <c r="AK800" s="135"/>
      <c r="AL800" s="135"/>
    </row>
    <row r="801" spans="1:38" ht="13.5" thickBot="1" x14ac:dyDescent="0.25">
      <c r="A801" s="135"/>
      <c r="B801" s="135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  <c r="AA801" s="135"/>
      <c r="AB801" s="135"/>
      <c r="AC801" s="135"/>
      <c r="AD801" s="135"/>
      <c r="AE801" s="135"/>
      <c r="AF801" s="135"/>
      <c r="AG801" s="135"/>
      <c r="AH801" s="135"/>
      <c r="AI801" s="135"/>
      <c r="AJ801" s="135"/>
      <c r="AK801" s="135"/>
      <c r="AL801" s="135"/>
    </row>
    <row r="802" spans="1:38" ht="13.5" thickBot="1" x14ac:dyDescent="0.25">
      <c r="A802" s="135"/>
      <c r="B802" s="135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  <c r="AA802" s="135"/>
      <c r="AB802" s="135"/>
      <c r="AC802" s="135"/>
      <c r="AD802" s="135"/>
      <c r="AE802" s="135"/>
      <c r="AF802" s="135"/>
      <c r="AG802" s="135"/>
      <c r="AH802" s="135"/>
      <c r="AI802" s="135"/>
      <c r="AJ802" s="135"/>
      <c r="AK802" s="135"/>
      <c r="AL802" s="135"/>
    </row>
    <row r="803" spans="1:38" ht="13.5" thickBot="1" x14ac:dyDescent="0.25">
      <c r="A803" s="135"/>
      <c r="B803" s="135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  <c r="AA803" s="135"/>
      <c r="AB803" s="135"/>
      <c r="AC803" s="135"/>
      <c r="AD803" s="135"/>
      <c r="AE803" s="135"/>
      <c r="AF803" s="135"/>
      <c r="AG803" s="135"/>
      <c r="AH803" s="135"/>
      <c r="AI803" s="135"/>
      <c r="AJ803" s="135"/>
      <c r="AK803" s="135"/>
      <c r="AL803" s="135"/>
    </row>
    <row r="804" spans="1:38" ht="13.5" thickBot="1" x14ac:dyDescent="0.25">
      <c r="A804" s="135"/>
      <c r="B804" s="135"/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  <c r="AA804" s="135"/>
      <c r="AB804" s="135"/>
      <c r="AC804" s="135"/>
      <c r="AD804" s="135"/>
      <c r="AE804" s="135"/>
      <c r="AF804" s="135"/>
      <c r="AG804" s="135"/>
      <c r="AH804" s="135"/>
      <c r="AI804" s="135"/>
      <c r="AJ804" s="135"/>
      <c r="AK804" s="135"/>
      <c r="AL804" s="135"/>
    </row>
    <row r="805" spans="1:38" ht="13.5" thickBot="1" x14ac:dyDescent="0.25">
      <c r="A805" s="135"/>
      <c r="B805" s="135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  <c r="AA805" s="135"/>
      <c r="AB805" s="135"/>
      <c r="AC805" s="135"/>
      <c r="AD805" s="135"/>
      <c r="AE805" s="135"/>
      <c r="AF805" s="135"/>
      <c r="AG805" s="135"/>
      <c r="AH805" s="135"/>
      <c r="AI805" s="135"/>
      <c r="AJ805" s="135"/>
      <c r="AK805" s="135"/>
      <c r="AL805" s="135"/>
    </row>
    <row r="806" spans="1:38" ht="13.5" thickBot="1" x14ac:dyDescent="0.25">
      <c r="A806" s="135"/>
      <c r="B806" s="135"/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  <c r="AA806" s="135"/>
      <c r="AB806" s="135"/>
      <c r="AC806" s="135"/>
      <c r="AD806" s="135"/>
      <c r="AE806" s="135"/>
      <c r="AF806" s="135"/>
      <c r="AG806" s="135"/>
      <c r="AH806" s="135"/>
      <c r="AI806" s="135"/>
      <c r="AJ806" s="135"/>
      <c r="AK806" s="135"/>
      <c r="AL806" s="135"/>
    </row>
    <row r="807" spans="1:38" ht="13.5" thickBot="1" x14ac:dyDescent="0.25">
      <c r="A807" s="135"/>
      <c r="B807" s="135"/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  <c r="AA807" s="135"/>
      <c r="AB807" s="135"/>
      <c r="AC807" s="135"/>
      <c r="AD807" s="135"/>
      <c r="AE807" s="135"/>
      <c r="AF807" s="135"/>
      <c r="AG807" s="135"/>
      <c r="AH807" s="135"/>
      <c r="AI807" s="135"/>
      <c r="AJ807" s="135"/>
      <c r="AK807" s="135"/>
      <c r="AL807" s="135"/>
    </row>
    <row r="808" spans="1:38" ht="13.5" thickBot="1" x14ac:dyDescent="0.25">
      <c r="A808" s="135"/>
      <c r="B808" s="135"/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  <c r="AA808" s="135"/>
      <c r="AB808" s="135"/>
      <c r="AC808" s="135"/>
      <c r="AD808" s="135"/>
      <c r="AE808" s="135"/>
      <c r="AF808" s="135"/>
      <c r="AG808" s="135"/>
      <c r="AH808" s="135"/>
      <c r="AI808" s="135"/>
      <c r="AJ808" s="135"/>
      <c r="AK808" s="135"/>
      <c r="AL808" s="135"/>
    </row>
    <row r="809" spans="1:38" ht="13.5" thickBot="1" x14ac:dyDescent="0.25">
      <c r="A809" s="135"/>
      <c r="B809" s="135"/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  <c r="AA809" s="135"/>
      <c r="AB809" s="135"/>
      <c r="AC809" s="135"/>
      <c r="AD809" s="135"/>
      <c r="AE809" s="135"/>
      <c r="AF809" s="135"/>
      <c r="AG809" s="135"/>
      <c r="AH809" s="135"/>
      <c r="AI809" s="135"/>
      <c r="AJ809" s="135"/>
      <c r="AK809" s="135"/>
      <c r="AL809" s="135"/>
    </row>
    <row r="810" spans="1:38" ht="13.5" thickBot="1" x14ac:dyDescent="0.25">
      <c r="A810" s="135"/>
      <c r="B810" s="135"/>
      <c r="C810" s="135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  <c r="AA810" s="135"/>
      <c r="AB810" s="135"/>
      <c r="AC810" s="135"/>
      <c r="AD810" s="135"/>
      <c r="AE810" s="135"/>
      <c r="AF810" s="135"/>
      <c r="AG810" s="135"/>
      <c r="AH810" s="135"/>
      <c r="AI810" s="135"/>
      <c r="AJ810" s="135"/>
      <c r="AK810" s="135"/>
      <c r="AL810" s="135"/>
    </row>
    <row r="811" spans="1:38" ht="13.5" thickBot="1" x14ac:dyDescent="0.25">
      <c r="A811" s="135"/>
      <c r="B811" s="135"/>
      <c r="C811" s="135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  <c r="AA811" s="135"/>
      <c r="AB811" s="135"/>
      <c r="AC811" s="135"/>
      <c r="AD811" s="135"/>
      <c r="AE811" s="135"/>
      <c r="AF811" s="135"/>
      <c r="AG811" s="135"/>
      <c r="AH811" s="135"/>
      <c r="AI811" s="135"/>
      <c r="AJ811" s="135"/>
      <c r="AK811" s="135"/>
      <c r="AL811" s="135"/>
    </row>
    <row r="812" spans="1:38" ht="13.5" thickBot="1" x14ac:dyDescent="0.25">
      <c r="A812" s="135"/>
      <c r="B812" s="135"/>
      <c r="C812" s="135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  <c r="AA812" s="135"/>
      <c r="AB812" s="135"/>
      <c r="AC812" s="135"/>
      <c r="AD812" s="135"/>
      <c r="AE812" s="135"/>
      <c r="AF812" s="135"/>
      <c r="AG812" s="135"/>
      <c r="AH812" s="135"/>
      <c r="AI812" s="135"/>
      <c r="AJ812" s="135"/>
      <c r="AK812" s="135"/>
      <c r="AL812" s="135"/>
    </row>
    <row r="813" spans="1:38" ht="13.5" thickBot="1" x14ac:dyDescent="0.25">
      <c r="A813" s="135"/>
      <c r="B813" s="135"/>
      <c r="C813" s="135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  <c r="AA813" s="135"/>
      <c r="AB813" s="135"/>
      <c r="AC813" s="135"/>
      <c r="AD813" s="135"/>
      <c r="AE813" s="135"/>
      <c r="AF813" s="135"/>
      <c r="AG813" s="135"/>
      <c r="AH813" s="135"/>
      <c r="AI813" s="135"/>
      <c r="AJ813" s="135"/>
      <c r="AK813" s="135"/>
      <c r="AL813" s="135"/>
    </row>
    <row r="814" spans="1:38" ht="13.5" thickBot="1" x14ac:dyDescent="0.25">
      <c r="A814" s="135"/>
      <c r="B814" s="135"/>
      <c r="C814" s="135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  <c r="AA814" s="135"/>
      <c r="AB814" s="135"/>
      <c r="AC814" s="135"/>
      <c r="AD814" s="135"/>
      <c r="AE814" s="135"/>
      <c r="AF814" s="135"/>
      <c r="AG814" s="135"/>
      <c r="AH814" s="135"/>
      <c r="AI814" s="135"/>
      <c r="AJ814" s="135"/>
      <c r="AK814" s="135"/>
      <c r="AL814" s="135"/>
    </row>
    <row r="815" spans="1:38" ht="13.5" thickBot="1" x14ac:dyDescent="0.25">
      <c r="A815" s="135"/>
      <c r="B815" s="135"/>
      <c r="C815" s="135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  <c r="AA815" s="135"/>
      <c r="AB815" s="135"/>
      <c r="AC815" s="135"/>
      <c r="AD815" s="135"/>
      <c r="AE815" s="135"/>
      <c r="AF815" s="135"/>
      <c r="AG815" s="135"/>
      <c r="AH815" s="135"/>
      <c r="AI815" s="135"/>
      <c r="AJ815" s="135"/>
      <c r="AK815" s="135"/>
      <c r="AL815" s="135"/>
    </row>
    <row r="816" spans="1:38" ht="13.5" thickBot="1" x14ac:dyDescent="0.25">
      <c r="A816" s="135"/>
      <c r="B816" s="135"/>
      <c r="C816" s="135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  <c r="AA816" s="135"/>
      <c r="AB816" s="135"/>
      <c r="AC816" s="135"/>
      <c r="AD816" s="135"/>
      <c r="AE816" s="135"/>
      <c r="AF816" s="135"/>
      <c r="AG816" s="135"/>
      <c r="AH816" s="135"/>
      <c r="AI816" s="135"/>
      <c r="AJ816" s="135"/>
      <c r="AK816" s="135"/>
      <c r="AL816" s="135"/>
    </row>
    <row r="817" spans="1:38" ht="13.5" thickBot="1" x14ac:dyDescent="0.25">
      <c r="A817" s="135"/>
      <c r="B817" s="135"/>
      <c r="C817" s="135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  <c r="AA817" s="135"/>
      <c r="AB817" s="135"/>
      <c r="AC817" s="135"/>
      <c r="AD817" s="135"/>
      <c r="AE817" s="135"/>
      <c r="AF817" s="135"/>
      <c r="AG817" s="135"/>
      <c r="AH817" s="135"/>
      <c r="AI817" s="135"/>
      <c r="AJ817" s="135"/>
      <c r="AK817" s="135"/>
      <c r="AL817" s="135"/>
    </row>
    <row r="818" spans="1:38" ht="13.5" thickBot="1" x14ac:dyDescent="0.25">
      <c r="A818" s="135"/>
      <c r="B818" s="135"/>
      <c r="C818" s="135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  <c r="AA818" s="135"/>
      <c r="AB818" s="135"/>
      <c r="AC818" s="135"/>
      <c r="AD818" s="135"/>
      <c r="AE818" s="135"/>
      <c r="AF818" s="135"/>
      <c r="AG818" s="135"/>
      <c r="AH818" s="135"/>
      <c r="AI818" s="135"/>
      <c r="AJ818" s="135"/>
      <c r="AK818" s="135"/>
      <c r="AL818" s="135"/>
    </row>
    <row r="819" spans="1:38" ht="13.5" thickBot="1" x14ac:dyDescent="0.25">
      <c r="A819" s="135"/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  <c r="AA819" s="135"/>
      <c r="AB819" s="135"/>
      <c r="AC819" s="135"/>
      <c r="AD819" s="135"/>
      <c r="AE819" s="135"/>
      <c r="AF819" s="135"/>
      <c r="AG819" s="135"/>
      <c r="AH819" s="135"/>
      <c r="AI819" s="135"/>
      <c r="AJ819" s="135"/>
      <c r="AK819" s="135"/>
      <c r="AL819" s="135"/>
    </row>
    <row r="820" spans="1:38" ht="13.5" thickBot="1" x14ac:dyDescent="0.25">
      <c r="A820" s="135"/>
      <c r="B820" s="135"/>
      <c r="C820" s="135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  <c r="AA820" s="135"/>
      <c r="AB820" s="135"/>
      <c r="AC820" s="135"/>
      <c r="AD820" s="135"/>
      <c r="AE820" s="135"/>
      <c r="AF820" s="135"/>
      <c r="AG820" s="135"/>
      <c r="AH820" s="135"/>
      <c r="AI820" s="135"/>
      <c r="AJ820" s="135"/>
      <c r="AK820" s="135"/>
      <c r="AL820" s="135"/>
    </row>
    <row r="821" spans="1:38" ht="13.5" thickBot="1" x14ac:dyDescent="0.25">
      <c r="A821" s="135"/>
      <c r="B821" s="135"/>
      <c r="C821" s="135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  <c r="AA821" s="135"/>
      <c r="AB821" s="135"/>
      <c r="AC821" s="135"/>
      <c r="AD821" s="135"/>
      <c r="AE821" s="135"/>
      <c r="AF821" s="135"/>
      <c r="AG821" s="135"/>
      <c r="AH821" s="135"/>
      <c r="AI821" s="135"/>
      <c r="AJ821" s="135"/>
      <c r="AK821" s="135"/>
      <c r="AL821" s="135"/>
    </row>
    <row r="822" spans="1:38" ht="13.5" thickBot="1" x14ac:dyDescent="0.25">
      <c r="A822" s="135"/>
      <c r="B822" s="135"/>
      <c r="C822" s="135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  <c r="AA822" s="135"/>
      <c r="AB822" s="135"/>
      <c r="AC822" s="135"/>
      <c r="AD822" s="135"/>
      <c r="AE822" s="135"/>
      <c r="AF822" s="135"/>
      <c r="AG822" s="135"/>
      <c r="AH822" s="135"/>
      <c r="AI822" s="135"/>
      <c r="AJ822" s="135"/>
      <c r="AK822" s="135"/>
      <c r="AL822" s="135"/>
    </row>
    <row r="823" spans="1:38" ht="13.5" thickBot="1" x14ac:dyDescent="0.25">
      <c r="A823" s="135"/>
      <c r="B823" s="135"/>
      <c r="C823" s="135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  <c r="AA823" s="135"/>
      <c r="AB823" s="135"/>
      <c r="AC823" s="135"/>
      <c r="AD823" s="135"/>
      <c r="AE823" s="135"/>
      <c r="AF823" s="135"/>
      <c r="AG823" s="135"/>
      <c r="AH823" s="135"/>
      <c r="AI823" s="135"/>
      <c r="AJ823" s="135"/>
      <c r="AK823" s="135"/>
      <c r="AL823" s="135"/>
    </row>
    <row r="824" spans="1:38" ht="13.5" thickBot="1" x14ac:dyDescent="0.25">
      <c r="A824" s="135"/>
      <c r="B824" s="135"/>
      <c r="C824" s="135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  <c r="AA824" s="135"/>
      <c r="AB824" s="135"/>
      <c r="AC824" s="135"/>
      <c r="AD824" s="135"/>
      <c r="AE824" s="135"/>
      <c r="AF824" s="135"/>
      <c r="AG824" s="135"/>
      <c r="AH824" s="135"/>
      <c r="AI824" s="135"/>
      <c r="AJ824" s="135"/>
      <c r="AK824" s="135"/>
      <c r="AL824" s="135"/>
    </row>
    <row r="825" spans="1:38" ht="13.5" thickBot="1" x14ac:dyDescent="0.25">
      <c r="A825" s="135"/>
      <c r="B825" s="135"/>
      <c r="C825" s="135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  <c r="AA825" s="135"/>
      <c r="AB825" s="135"/>
      <c r="AC825" s="135"/>
      <c r="AD825" s="135"/>
      <c r="AE825" s="135"/>
      <c r="AF825" s="135"/>
      <c r="AG825" s="135"/>
      <c r="AH825" s="135"/>
      <c r="AI825" s="135"/>
      <c r="AJ825" s="135"/>
      <c r="AK825" s="135"/>
      <c r="AL825" s="135"/>
    </row>
    <row r="826" spans="1:38" ht="13.5" thickBot="1" x14ac:dyDescent="0.25">
      <c r="A826" s="135"/>
      <c r="B826" s="135"/>
      <c r="C826" s="135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  <c r="AA826" s="135"/>
      <c r="AB826" s="135"/>
      <c r="AC826" s="135"/>
      <c r="AD826" s="135"/>
      <c r="AE826" s="135"/>
      <c r="AF826" s="135"/>
      <c r="AG826" s="135"/>
      <c r="AH826" s="135"/>
      <c r="AI826" s="135"/>
      <c r="AJ826" s="135"/>
      <c r="AK826" s="135"/>
      <c r="AL826" s="135"/>
    </row>
    <row r="827" spans="1:38" ht="13.5" thickBot="1" x14ac:dyDescent="0.25">
      <c r="A827" s="135"/>
      <c r="B827" s="135"/>
      <c r="C827" s="135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  <c r="AA827" s="135"/>
      <c r="AB827" s="135"/>
      <c r="AC827" s="135"/>
      <c r="AD827" s="135"/>
      <c r="AE827" s="135"/>
      <c r="AF827" s="135"/>
      <c r="AG827" s="135"/>
      <c r="AH827" s="135"/>
      <c r="AI827" s="135"/>
      <c r="AJ827" s="135"/>
      <c r="AK827" s="135"/>
      <c r="AL827" s="135"/>
    </row>
    <row r="828" spans="1:38" ht="13.5" thickBot="1" x14ac:dyDescent="0.25">
      <c r="A828" s="135"/>
      <c r="B828" s="135"/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  <c r="AA828" s="135"/>
      <c r="AB828" s="135"/>
      <c r="AC828" s="135"/>
      <c r="AD828" s="135"/>
      <c r="AE828" s="135"/>
      <c r="AF828" s="135"/>
      <c r="AG828" s="135"/>
      <c r="AH828" s="135"/>
      <c r="AI828" s="135"/>
      <c r="AJ828" s="135"/>
      <c r="AK828" s="135"/>
      <c r="AL828" s="135"/>
    </row>
    <row r="829" spans="1:38" ht="13.5" thickBot="1" x14ac:dyDescent="0.25">
      <c r="A829" s="135"/>
      <c r="B829" s="135"/>
      <c r="C829" s="135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  <c r="AA829" s="135"/>
      <c r="AB829" s="135"/>
      <c r="AC829" s="135"/>
      <c r="AD829" s="135"/>
      <c r="AE829" s="135"/>
      <c r="AF829" s="135"/>
      <c r="AG829" s="135"/>
      <c r="AH829" s="135"/>
      <c r="AI829" s="135"/>
      <c r="AJ829" s="135"/>
      <c r="AK829" s="135"/>
      <c r="AL829" s="135"/>
    </row>
    <row r="830" spans="1:38" ht="13.5" thickBot="1" x14ac:dyDescent="0.25">
      <c r="A830" s="135"/>
      <c r="B830" s="135"/>
      <c r="C830" s="135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  <c r="AA830" s="135"/>
      <c r="AB830" s="135"/>
      <c r="AC830" s="135"/>
      <c r="AD830" s="135"/>
      <c r="AE830" s="135"/>
      <c r="AF830" s="135"/>
      <c r="AG830" s="135"/>
      <c r="AH830" s="135"/>
      <c r="AI830" s="135"/>
      <c r="AJ830" s="135"/>
      <c r="AK830" s="135"/>
      <c r="AL830" s="135"/>
    </row>
    <row r="831" spans="1:38" ht="13.5" thickBot="1" x14ac:dyDescent="0.25">
      <c r="A831" s="135"/>
      <c r="B831" s="135"/>
      <c r="C831" s="135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  <c r="AA831" s="135"/>
      <c r="AB831" s="135"/>
      <c r="AC831" s="135"/>
      <c r="AD831" s="135"/>
      <c r="AE831" s="135"/>
      <c r="AF831" s="135"/>
      <c r="AG831" s="135"/>
      <c r="AH831" s="135"/>
      <c r="AI831" s="135"/>
      <c r="AJ831" s="135"/>
      <c r="AK831" s="135"/>
      <c r="AL831" s="135"/>
    </row>
    <row r="832" spans="1:38" ht="13.5" thickBot="1" x14ac:dyDescent="0.25">
      <c r="A832" s="135"/>
      <c r="B832" s="135"/>
      <c r="C832" s="135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  <c r="AA832" s="135"/>
      <c r="AB832" s="135"/>
      <c r="AC832" s="135"/>
      <c r="AD832" s="135"/>
      <c r="AE832" s="135"/>
      <c r="AF832" s="135"/>
      <c r="AG832" s="135"/>
      <c r="AH832" s="135"/>
      <c r="AI832" s="135"/>
      <c r="AJ832" s="135"/>
      <c r="AK832" s="135"/>
      <c r="AL832" s="135"/>
    </row>
    <row r="833" spans="1:38" ht="13.5" thickBot="1" x14ac:dyDescent="0.25">
      <c r="A833" s="135"/>
      <c r="B833" s="135"/>
      <c r="C833" s="135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  <c r="AA833" s="135"/>
      <c r="AB833" s="135"/>
      <c r="AC833" s="135"/>
      <c r="AD833" s="135"/>
      <c r="AE833" s="135"/>
      <c r="AF833" s="135"/>
      <c r="AG833" s="135"/>
      <c r="AH833" s="135"/>
      <c r="AI833" s="135"/>
      <c r="AJ833" s="135"/>
      <c r="AK833" s="135"/>
      <c r="AL833" s="135"/>
    </row>
    <row r="834" spans="1:38" ht="13.5" thickBot="1" x14ac:dyDescent="0.25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  <c r="AA834" s="135"/>
      <c r="AB834" s="135"/>
      <c r="AC834" s="135"/>
      <c r="AD834" s="135"/>
      <c r="AE834" s="135"/>
      <c r="AF834" s="135"/>
      <c r="AG834" s="135"/>
      <c r="AH834" s="135"/>
      <c r="AI834" s="135"/>
      <c r="AJ834" s="135"/>
      <c r="AK834" s="135"/>
      <c r="AL834" s="135"/>
    </row>
    <row r="835" spans="1:38" ht="13.5" thickBot="1" x14ac:dyDescent="0.25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  <c r="AA835" s="135"/>
      <c r="AB835" s="135"/>
      <c r="AC835" s="135"/>
      <c r="AD835" s="135"/>
      <c r="AE835" s="135"/>
      <c r="AF835" s="135"/>
      <c r="AG835" s="135"/>
      <c r="AH835" s="135"/>
      <c r="AI835" s="135"/>
      <c r="AJ835" s="135"/>
      <c r="AK835" s="135"/>
      <c r="AL835" s="135"/>
    </row>
    <row r="836" spans="1:38" ht="13.5" thickBot="1" x14ac:dyDescent="0.25">
      <c r="A836" s="135"/>
      <c r="B836" s="135"/>
      <c r="C836" s="135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  <c r="AA836" s="135"/>
      <c r="AB836" s="135"/>
      <c r="AC836" s="135"/>
      <c r="AD836" s="135"/>
      <c r="AE836" s="135"/>
      <c r="AF836" s="135"/>
      <c r="AG836" s="135"/>
      <c r="AH836" s="135"/>
      <c r="AI836" s="135"/>
      <c r="AJ836" s="135"/>
      <c r="AK836" s="135"/>
      <c r="AL836" s="135"/>
    </row>
    <row r="837" spans="1:38" ht="13.5" thickBot="1" x14ac:dyDescent="0.25">
      <c r="A837" s="135"/>
      <c r="B837" s="135"/>
      <c r="C837" s="135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  <c r="AA837" s="135"/>
      <c r="AB837" s="135"/>
      <c r="AC837" s="135"/>
      <c r="AD837" s="135"/>
      <c r="AE837" s="135"/>
      <c r="AF837" s="135"/>
      <c r="AG837" s="135"/>
      <c r="AH837" s="135"/>
      <c r="AI837" s="135"/>
      <c r="AJ837" s="135"/>
      <c r="AK837" s="135"/>
      <c r="AL837" s="135"/>
    </row>
    <row r="838" spans="1:38" ht="13.5" thickBot="1" x14ac:dyDescent="0.25">
      <c r="A838" s="135"/>
      <c r="B838" s="135"/>
      <c r="C838" s="135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  <c r="AA838" s="135"/>
      <c r="AB838" s="135"/>
      <c r="AC838" s="135"/>
      <c r="AD838" s="135"/>
      <c r="AE838" s="135"/>
      <c r="AF838" s="135"/>
      <c r="AG838" s="135"/>
      <c r="AH838" s="135"/>
      <c r="AI838" s="135"/>
      <c r="AJ838" s="135"/>
      <c r="AK838" s="135"/>
      <c r="AL838" s="135"/>
    </row>
    <row r="839" spans="1:38" ht="13.5" thickBot="1" x14ac:dyDescent="0.25">
      <c r="A839" s="135"/>
      <c r="B839" s="135"/>
      <c r="C839" s="135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  <c r="AA839" s="135"/>
      <c r="AB839" s="135"/>
      <c r="AC839" s="135"/>
      <c r="AD839" s="135"/>
      <c r="AE839" s="135"/>
      <c r="AF839" s="135"/>
      <c r="AG839" s="135"/>
      <c r="AH839" s="135"/>
      <c r="AI839" s="135"/>
      <c r="AJ839" s="135"/>
      <c r="AK839" s="135"/>
      <c r="AL839" s="135"/>
    </row>
    <row r="840" spans="1:38" ht="13.5" thickBot="1" x14ac:dyDescent="0.25">
      <c r="A840" s="135"/>
      <c r="B840" s="135"/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  <c r="AA840" s="135"/>
      <c r="AB840" s="135"/>
      <c r="AC840" s="135"/>
      <c r="AD840" s="135"/>
      <c r="AE840" s="135"/>
      <c r="AF840" s="135"/>
      <c r="AG840" s="135"/>
      <c r="AH840" s="135"/>
      <c r="AI840" s="135"/>
      <c r="AJ840" s="135"/>
      <c r="AK840" s="135"/>
      <c r="AL840" s="135"/>
    </row>
    <row r="841" spans="1:38" ht="13.5" thickBot="1" x14ac:dyDescent="0.25">
      <c r="A841" s="135"/>
      <c r="B841" s="135"/>
      <c r="C841" s="135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  <c r="AA841" s="135"/>
      <c r="AB841" s="135"/>
      <c r="AC841" s="135"/>
      <c r="AD841" s="135"/>
      <c r="AE841" s="135"/>
      <c r="AF841" s="135"/>
      <c r="AG841" s="135"/>
      <c r="AH841" s="135"/>
      <c r="AI841" s="135"/>
      <c r="AJ841" s="135"/>
      <c r="AK841" s="135"/>
      <c r="AL841" s="135"/>
    </row>
    <row r="842" spans="1:38" ht="13.5" thickBot="1" x14ac:dyDescent="0.25">
      <c r="A842" s="135"/>
      <c r="B842" s="135"/>
      <c r="C842" s="135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  <c r="AA842" s="135"/>
      <c r="AB842" s="135"/>
      <c r="AC842" s="135"/>
      <c r="AD842" s="135"/>
      <c r="AE842" s="135"/>
      <c r="AF842" s="135"/>
      <c r="AG842" s="135"/>
      <c r="AH842" s="135"/>
      <c r="AI842" s="135"/>
      <c r="AJ842" s="135"/>
      <c r="AK842" s="135"/>
      <c r="AL842" s="135"/>
    </row>
    <row r="843" spans="1:38" ht="13.5" thickBot="1" x14ac:dyDescent="0.25">
      <c r="A843" s="135"/>
      <c r="B843" s="135"/>
      <c r="C843" s="135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  <c r="AA843" s="135"/>
      <c r="AB843" s="135"/>
      <c r="AC843" s="135"/>
      <c r="AD843" s="135"/>
      <c r="AE843" s="135"/>
      <c r="AF843" s="135"/>
      <c r="AG843" s="135"/>
      <c r="AH843" s="135"/>
      <c r="AI843" s="135"/>
      <c r="AJ843" s="135"/>
      <c r="AK843" s="135"/>
      <c r="AL843" s="135"/>
    </row>
    <row r="844" spans="1:38" ht="13.5" thickBot="1" x14ac:dyDescent="0.25">
      <c r="A844" s="135"/>
      <c r="B844" s="135"/>
      <c r="C844" s="135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  <c r="AA844" s="135"/>
      <c r="AB844" s="135"/>
      <c r="AC844" s="135"/>
      <c r="AD844" s="135"/>
      <c r="AE844" s="135"/>
      <c r="AF844" s="135"/>
      <c r="AG844" s="135"/>
      <c r="AH844" s="135"/>
      <c r="AI844" s="135"/>
      <c r="AJ844" s="135"/>
      <c r="AK844" s="135"/>
      <c r="AL844" s="135"/>
    </row>
    <row r="845" spans="1:38" ht="13.5" thickBot="1" x14ac:dyDescent="0.25">
      <c r="A845" s="135"/>
      <c r="B845" s="135"/>
      <c r="C845" s="135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  <c r="AA845" s="135"/>
      <c r="AB845" s="135"/>
      <c r="AC845" s="135"/>
      <c r="AD845" s="135"/>
      <c r="AE845" s="135"/>
      <c r="AF845" s="135"/>
      <c r="AG845" s="135"/>
      <c r="AH845" s="135"/>
      <c r="AI845" s="135"/>
      <c r="AJ845" s="135"/>
      <c r="AK845" s="135"/>
      <c r="AL845" s="135"/>
    </row>
    <row r="846" spans="1:38" ht="13.5" thickBot="1" x14ac:dyDescent="0.25">
      <c r="A846" s="135"/>
      <c r="B846" s="135"/>
      <c r="C846" s="135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  <c r="AA846" s="135"/>
      <c r="AB846" s="135"/>
      <c r="AC846" s="135"/>
      <c r="AD846" s="135"/>
      <c r="AE846" s="135"/>
      <c r="AF846" s="135"/>
      <c r="AG846" s="135"/>
      <c r="AH846" s="135"/>
      <c r="AI846" s="135"/>
      <c r="AJ846" s="135"/>
      <c r="AK846" s="135"/>
      <c r="AL846" s="135"/>
    </row>
    <row r="847" spans="1:38" ht="13.5" thickBot="1" x14ac:dyDescent="0.25">
      <c r="A847" s="135"/>
      <c r="B847" s="135"/>
      <c r="C847" s="135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  <c r="AA847" s="135"/>
      <c r="AB847" s="135"/>
      <c r="AC847" s="135"/>
      <c r="AD847" s="135"/>
      <c r="AE847" s="135"/>
      <c r="AF847" s="135"/>
      <c r="AG847" s="135"/>
      <c r="AH847" s="135"/>
      <c r="AI847" s="135"/>
      <c r="AJ847" s="135"/>
      <c r="AK847" s="135"/>
      <c r="AL847" s="135"/>
    </row>
    <row r="848" spans="1:38" ht="13.5" thickBot="1" x14ac:dyDescent="0.25">
      <c r="A848" s="135"/>
      <c r="B848" s="135"/>
      <c r="C848" s="135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  <c r="AA848" s="135"/>
      <c r="AB848" s="135"/>
      <c r="AC848" s="135"/>
      <c r="AD848" s="135"/>
      <c r="AE848" s="135"/>
      <c r="AF848" s="135"/>
      <c r="AG848" s="135"/>
      <c r="AH848" s="135"/>
      <c r="AI848" s="135"/>
      <c r="AJ848" s="135"/>
      <c r="AK848" s="135"/>
      <c r="AL848" s="135"/>
    </row>
    <row r="849" spans="1:38" ht="13.5" thickBot="1" x14ac:dyDescent="0.25">
      <c r="A849" s="135"/>
      <c r="B849" s="135"/>
      <c r="C849" s="135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  <c r="AA849" s="135"/>
      <c r="AB849" s="135"/>
      <c r="AC849" s="135"/>
      <c r="AD849" s="135"/>
      <c r="AE849" s="135"/>
      <c r="AF849" s="135"/>
      <c r="AG849" s="135"/>
      <c r="AH849" s="135"/>
      <c r="AI849" s="135"/>
      <c r="AJ849" s="135"/>
      <c r="AK849" s="135"/>
      <c r="AL849" s="135"/>
    </row>
    <row r="850" spans="1:38" ht="13.5" thickBot="1" x14ac:dyDescent="0.25">
      <c r="A850" s="135"/>
      <c r="B850" s="135"/>
      <c r="C850" s="135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  <c r="AA850" s="135"/>
      <c r="AB850" s="135"/>
      <c r="AC850" s="135"/>
      <c r="AD850" s="135"/>
      <c r="AE850" s="135"/>
      <c r="AF850" s="135"/>
      <c r="AG850" s="135"/>
      <c r="AH850" s="135"/>
      <c r="AI850" s="135"/>
      <c r="AJ850" s="135"/>
      <c r="AK850" s="135"/>
      <c r="AL850" s="135"/>
    </row>
    <row r="851" spans="1:38" ht="13.5" thickBot="1" x14ac:dyDescent="0.25">
      <c r="A851" s="135"/>
      <c r="B851" s="135"/>
      <c r="C851" s="135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  <c r="AA851" s="135"/>
      <c r="AB851" s="135"/>
      <c r="AC851" s="135"/>
      <c r="AD851" s="135"/>
      <c r="AE851" s="135"/>
      <c r="AF851" s="135"/>
      <c r="AG851" s="135"/>
      <c r="AH851" s="135"/>
      <c r="AI851" s="135"/>
      <c r="AJ851" s="135"/>
      <c r="AK851" s="135"/>
      <c r="AL851" s="135"/>
    </row>
    <row r="852" spans="1:38" ht="13.5" thickBot="1" x14ac:dyDescent="0.25">
      <c r="A852" s="135"/>
      <c r="B852" s="135"/>
      <c r="C852" s="135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  <c r="AA852" s="135"/>
      <c r="AB852" s="135"/>
      <c r="AC852" s="135"/>
      <c r="AD852" s="135"/>
      <c r="AE852" s="135"/>
      <c r="AF852" s="135"/>
      <c r="AG852" s="135"/>
      <c r="AH852" s="135"/>
      <c r="AI852" s="135"/>
      <c r="AJ852" s="135"/>
      <c r="AK852" s="135"/>
      <c r="AL852" s="135"/>
    </row>
    <row r="853" spans="1:38" ht="13.5" thickBot="1" x14ac:dyDescent="0.25">
      <c r="A853" s="135"/>
      <c r="B853" s="135"/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  <c r="AA853" s="135"/>
      <c r="AB853" s="135"/>
      <c r="AC853" s="135"/>
      <c r="AD853" s="135"/>
      <c r="AE853" s="135"/>
      <c r="AF853" s="135"/>
      <c r="AG853" s="135"/>
      <c r="AH853" s="135"/>
      <c r="AI853" s="135"/>
      <c r="AJ853" s="135"/>
      <c r="AK853" s="135"/>
      <c r="AL853" s="135"/>
    </row>
    <row r="854" spans="1:38" ht="13.5" thickBot="1" x14ac:dyDescent="0.25">
      <c r="A854" s="135"/>
      <c r="B854" s="135"/>
      <c r="C854" s="135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  <c r="AA854" s="135"/>
      <c r="AB854" s="135"/>
      <c r="AC854" s="135"/>
      <c r="AD854" s="135"/>
      <c r="AE854" s="135"/>
      <c r="AF854" s="135"/>
      <c r="AG854" s="135"/>
      <c r="AH854" s="135"/>
      <c r="AI854" s="135"/>
      <c r="AJ854" s="135"/>
      <c r="AK854" s="135"/>
      <c r="AL854" s="135"/>
    </row>
    <row r="855" spans="1:38" ht="13.5" thickBot="1" x14ac:dyDescent="0.25">
      <c r="A855" s="135"/>
      <c r="B855" s="135"/>
      <c r="C855" s="135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  <c r="AA855" s="135"/>
      <c r="AB855" s="135"/>
      <c r="AC855" s="135"/>
      <c r="AD855" s="135"/>
      <c r="AE855" s="135"/>
      <c r="AF855" s="135"/>
      <c r="AG855" s="135"/>
      <c r="AH855" s="135"/>
      <c r="AI855" s="135"/>
      <c r="AJ855" s="135"/>
      <c r="AK855" s="135"/>
      <c r="AL855" s="135"/>
    </row>
    <row r="856" spans="1:38" ht="13.5" thickBot="1" x14ac:dyDescent="0.25">
      <c r="A856" s="135"/>
      <c r="B856" s="135"/>
      <c r="C856" s="135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  <c r="AA856" s="135"/>
      <c r="AB856" s="135"/>
      <c r="AC856" s="135"/>
      <c r="AD856" s="135"/>
      <c r="AE856" s="135"/>
      <c r="AF856" s="135"/>
      <c r="AG856" s="135"/>
      <c r="AH856" s="135"/>
      <c r="AI856" s="135"/>
      <c r="AJ856" s="135"/>
      <c r="AK856" s="135"/>
      <c r="AL856" s="135"/>
    </row>
    <row r="857" spans="1:38" ht="13.5" thickBot="1" x14ac:dyDescent="0.25">
      <c r="A857" s="135"/>
      <c r="B857" s="135"/>
      <c r="C857" s="135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  <c r="AA857" s="135"/>
      <c r="AB857" s="135"/>
      <c r="AC857" s="135"/>
      <c r="AD857" s="135"/>
      <c r="AE857" s="135"/>
      <c r="AF857" s="135"/>
      <c r="AG857" s="135"/>
      <c r="AH857" s="135"/>
      <c r="AI857" s="135"/>
      <c r="AJ857" s="135"/>
      <c r="AK857" s="135"/>
      <c r="AL857" s="135"/>
    </row>
    <row r="858" spans="1:38" ht="13.5" thickBot="1" x14ac:dyDescent="0.25">
      <c r="A858" s="135"/>
      <c r="B858" s="135"/>
      <c r="C858" s="135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  <c r="AA858" s="135"/>
      <c r="AB858" s="135"/>
      <c r="AC858" s="135"/>
      <c r="AD858" s="135"/>
      <c r="AE858" s="135"/>
      <c r="AF858" s="135"/>
      <c r="AG858" s="135"/>
      <c r="AH858" s="135"/>
      <c r="AI858" s="135"/>
      <c r="AJ858" s="135"/>
      <c r="AK858" s="135"/>
      <c r="AL858" s="135"/>
    </row>
    <row r="859" spans="1:38" ht="13.5" thickBot="1" x14ac:dyDescent="0.25">
      <c r="A859" s="135"/>
      <c r="B859" s="135"/>
      <c r="C859" s="135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  <c r="AA859" s="135"/>
      <c r="AB859" s="135"/>
      <c r="AC859" s="135"/>
      <c r="AD859" s="135"/>
      <c r="AE859" s="135"/>
      <c r="AF859" s="135"/>
      <c r="AG859" s="135"/>
      <c r="AH859" s="135"/>
      <c r="AI859" s="135"/>
      <c r="AJ859" s="135"/>
      <c r="AK859" s="135"/>
      <c r="AL859" s="135"/>
    </row>
    <row r="860" spans="1:38" ht="13.5" thickBot="1" x14ac:dyDescent="0.25">
      <c r="A860" s="135"/>
      <c r="B860" s="135"/>
      <c r="C860" s="135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  <c r="AA860" s="135"/>
      <c r="AB860" s="135"/>
      <c r="AC860" s="135"/>
      <c r="AD860" s="135"/>
      <c r="AE860" s="135"/>
      <c r="AF860" s="135"/>
      <c r="AG860" s="135"/>
      <c r="AH860" s="135"/>
      <c r="AI860" s="135"/>
      <c r="AJ860" s="135"/>
      <c r="AK860" s="135"/>
      <c r="AL860" s="135"/>
    </row>
    <row r="861" spans="1:38" ht="13.5" thickBot="1" x14ac:dyDescent="0.25">
      <c r="A861" s="135"/>
      <c r="B861" s="135"/>
      <c r="C861" s="135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  <c r="AA861" s="135"/>
      <c r="AB861" s="135"/>
      <c r="AC861" s="135"/>
      <c r="AD861" s="135"/>
      <c r="AE861" s="135"/>
      <c r="AF861" s="135"/>
      <c r="AG861" s="135"/>
      <c r="AH861" s="135"/>
      <c r="AI861" s="135"/>
      <c r="AJ861" s="135"/>
      <c r="AK861" s="135"/>
      <c r="AL861" s="135"/>
    </row>
    <row r="862" spans="1:38" ht="13.5" thickBot="1" x14ac:dyDescent="0.25">
      <c r="A862" s="135"/>
      <c r="B862" s="135"/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  <c r="AA862" s="135"/>
      <c r="AB862" s="135"/>
      <c r="AC862" s="135"/>
      <c r="AD862" s="135"/>
      <c r="AE862" s="135"/>
      <c r="AF862" s="135"/>
      <c r="AG862" s="135"/>
      <c r="AH862" s="135"/>
      <c r="AI862" s="135"/>
      <c r="AJ862" s="135"/>
      <c r="AK862" s="135"/>
      <c r="AL862" s="135"/>
    </row>
    <row r="863" spans="1:38" ht="13.5" thickBot="1" x14ac:dyDescent="0.25">
      <c r="A863" s="135"/>
      <c r="B863" s="135"/>
      <c r="C863" s="135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  <c r="AA863" s="135"/>
      <c r="AB863" s="135"/>
      <c r="AC863" s="135"/>
      <c r="AD863" s="135"/>
      <c r="AE863" s="135"/>
      <c r="AF863" s="135"/>
      <c r="AG863" s="135"/>
      <c r="AH863" s="135"/>
      <c r="AI863" s="135"/>
      <c r="AJ863" s="135"/>
      <c r="AK863" s="135"/>
      <c r="AL863" s="135"/>
    </row>
    <row r="864" spans="1:38" ht="13.5" thickBot="1" x14ac:dyDescent="0.25">
      <c r="A864" s="135"/>
      <c r="B864" s="135"/>
      <c r="C864" s="135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  <c r="AA864" s="135"/>
      <c r="AB864" s="135"/>
      <c r="AC864" s="135"/>
      <c r="AD864" s="135"/>
      <c r="AE864" s="135"/>
      <c r="AF864" s="135"/>
      <c r="AG864" s="135"/>
      <c r="AH864" s="135"/>
      <c r="AI864" s="135"/>
      <c r="AJ864" s="135"/>
      <c r="AK864" s="135"/>
      <c r="AL864" s="135"/>
    </row>
    <row r="865" spans="1:38" ht="13.5" thickBot="1" x14ac:dyDescent="0.25">
      <c r="A865" s="135"/>
      <c r="B865" s="135"/>
      <c r="C865" s="135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  <c r="AA865" s="135"/>
      <c r="AB865" s="135"/>
      <c r="AC865" s="135"/>
      <c r="AD865" s="135"/>
      <c r="AE865" s="135"/>
      <c r="AF865" s="135"/>
      <c r="AG865" s="135"/>
      <c r="AH865" s="135"/>
      <c r="AI865" s="135"/>
      <c r="AJ865" s="135"/>
      <c r="AK865" s="135"/>
      <c r="AL865" s="135"/>
    </row>
    <row r="866" spans="1:38" ht="13.5" thickBot="1" x14ac:dyDescent="0.25">
      <c r="A866" s="135"/>
      <c r="B866" s="135"/>
      <c r="C866" s="135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  <c r="AA866" s="135"/>
      <c r="AB866" s="135"/>
      <c r="AC866" s="135"/>
      <c r="AD866" s="135"/>
      <c r="AE866" s="135"/>
      <c r="AF866" s="135"/>
      <c r="AG866" s="135"/>
      <c r="AH866" s="135"/>
      <c r="AI866" s="135"/>
      <c r="AJ866" s="135"/>
      <c r="AK866" s="135"/>
      <c r="AL866" s="135"/>
    </row>
    <row r="867" spans="1:38" ht="13.5" thickBot="1" x14ac:dyDescent="0.25">
      <c r="A867" s="135"/>
      <c r="B867" s="135"/>
      <c r="C867" s="135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  <c r="AA867" s="135"/>
      <c r="AB867" s="135"/>
      <c r="AC867" s="135"/>
      <c r="AD867" s="135"/>
      <c r="AE867" s="135"/>
      <c r="AF867" s="135"/>
      <c r="AG867" s="135"/>
      <c r="AH867" s="135"/>
      <c r="AI867" s="135"/>
      <c r="AJ867" s="135"/>
      <c r="AK867" s="135"/>
      <c r="AL867" s="135"/>
    </row>
    <row r="868" spans="1:38" ht="13.5" thickBot="1" x14ac:dyDescent="0.25">
      <c r="A868" s="135"/>
      <c r="B868" s="135"/>
      <c r="C868" s="135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  <c r="AA868" s="135"/>
      <c r="AB868" s="135"/>
      <c r="AC868" s="135"/>
      <c r="AD868" s="135"/>
      <c r="AE868" s="135"/>
      <c r="AF868" s="135"/>
      <c r="AG868" s="135"/>
      <c r="AH868" s="135"/>
      <c r="AI868" s="135"/>
      <c r="AJ868" s="135"/>
      <c r="AK868" s="135"/>
      <c r="AL868" s="135"/>
    </row>
    <row r="869" spans="1:38" ht="13.5" thickBot="1" x14ac:dyDescent="0.25">
      <c r="A869" s="135"/>
      <c r="B869" s="135"/>
      <c r="C869" s="135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  <c r="AA869" s="135"/>
      <c r="AB869" s="135"/>
      <c r="AC869" s="135"/>
      <c r="AD869" s="135"/>
      <c r="AE869" s="135"/>
      <c r="AF869" s="135"/>
      <c r="AG869" s="135"/>
      <c r="AH869" s="135"/>
      <c r="AI869" s="135"/>
      <c r="AJ869" s="135"/>
      <c r="AK869" s="135"/>
      <c r="AL869" s="135"/>
    </row>
    <row r="870" spans="1:38" ht="13.5" thickBot="1" x14ac:dyDescent="0.25">
      <c r="A870" s="135"/>
      <c r="B870" s="135"/>
      <c r="C870" s="135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  <c r="AA870" s="135"/>
      <c r="AB870" s="135"/>
      <c r="AC870" s="135"/>
      <c r="AD870" s="135"/>
      <c r="AE870" s="135"/>
      <c r="AF870" s="135"/>
      <c r="AG870" s="135"/>
      <c r="AH870" s="135"/>
      <c r="AI870" s="135"/>
      <c r="AJ870" s="135"/>
      <c r="AK870" s="135"/>
      <c r="AL870" s="135"/>
    </row>
    <row r="871" spans="1:38" ht="13.5" thickBot="1" x14ac:dyDescent="0.25">
      <c r="A871" s="135"/>
      <c r="B871" s="135"/>
      <c r="C871" s="135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  <c r="AA871" s="135"/>
      <c r="AB871" s="135"/>
      <c r="AC871" s="135"/>
      <c r="AD871" s="135"/>
      <c r="AE871" s="135"/>
      <c r="AF871" s="135"/>
      <c r="AG871" s="135"/>
      <c r="AH871" s="135"/>
      <c r="AI871" s="135"/>
      <c r="AJ871" s="135"/>
      <c r="AK871" s="135"/>
      <c r="AL871" s="135"/>
    </row>
    <row r="872" spans="1:38" ht="13.5" thickBot="1" x14ac:dyDescent="0.25">
      <c r="A872" s="135"/>
      <c r="B872" s="135"/>
      <c r="C872" s="135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  <c r="AA872" s="135"/>
      <c r="AB872" s="135"/>
      <c r="AC872" s="135"/>
      <c r="AD872" s="135"/>
      <c r="AE872" s="135"/>
      <c r="AF872" s="135"/>
      <c r="AG872" s="135"/>
      <c r="AH872" s="135"/>
      <c r="AI872" s="135"/>
      <c r="AJ872" s="135"/>
      <c r="AK872" s="135"/>
      <c r="AL872" s="135"/>
    </row>
    <row r="873" spans="1:38" ht="13.5" thickBot="1" x14ac:dyDescent="0.25">
      <c r="A873" s="135"/>
      <c r="B873" s="135"/>
      <c r="C873" s="135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  <c r="AA873" s="135"/>
      <c r="AB873" s="135"/>
      <c r="AC873" s="135"/>
      <c r="AD873" s="135"/>
      <c r="AE873" s="135"/>
      <c r="AF873" s="135"/>
      <c r="AG873" s="135"/>
      <c r="AH873" s="135"/>
      <c r="AI873" s="135"/>
      <c r="AJ873" s="135"/>
      <c r="AK873" s="135"/>
      <c r="AL873" s="135"/>
    </row>
    <row r="874" spans="1:38" ht="13.5" thickBot="1" x14ac:dyDescent="0.25">
      <c r="A874" s="135"/>
      <c r="B874" s="135"/>
      <c r="C874" s="135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  <c r="AA874" s="135"/>
      <c r="AB874" s="135"/>
      <c r="AC874" s="135"/>
      <c r="AD874" s="135"/>
      <c r="AE874" s="135"/>
      <c r="AF874" s="135"/>
      <c r="AG874" s="135"/>
      <c r="AH874" s="135"/>
      <c r="AI874" s="135"/>
      <c r="AJ874" s="135"/>
      <c r="AK874" s="135"/>
      <c r="AL874" s="135"/>
    </row>
    <row r="875" spans="1:38" ht="13.5" thickBot="1" x14ac:dyDescent="0.25">
      <c r="A875" s="135"/>
      <c r="B875" s="135"/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  <c r="AA875" s="135"/>
      <c r="AB875" s="135"/>
      <c r="AC875" s="135"/>
      <c r="AD875" s="135"/>
      <c r="AE875" s="135"/>
      <c r="AF875" s="135"/>
      <c r="AG875" s="135"/>
      <c r="AH875" s="135"/>
      <c r="AI875" s="135"/>
      <c r="AJ875" s="135"/>
      <c r="AK875" s="135"/>
      <c r="AL875" s="135"/>
    </row>
    <row r="876" spans="1:38" ht="13.5" thickBot="1" x14ac:dyDescent="0.25">
      <c r="A876" s="135"/>
      <c r="B876" s="135"/>
      <c r="C876" s="135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  <c r="AA876" s="135"/>
      <c r="AB876" s="135"/>
      <c r="AC876" s="135"/>
      <c r="AD876" s="135"/>
      <c r="AE876" s="135"/>
      <c r="AF876" s="135"/>
      <c r="AG876" s="135"/>
      <c r="AH876" s="135"/>
      <c r="AI876" s="135"/>
      <c r="AJ876" s="135"/>
      <c r="AK876" s="135"/>
      <c r="AL876" s="135"/>
    </row>
    <row r="877" spans="1:38" ht="13.5" thickBot="1" x14ac:dyDescent="0.25">
      <c r="A877" s="135"/>
      <c r="B877" s="135"/>
      <c r="C877" s="135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  <c r="AA877" s="135"/>
      <c r="AB877" s="135"/>
      <c r="AC877" s="135"/>
      <c r="AD877" s="135"/>
      <c r="AE877" s="135"/>
      <c r="AF877" s="135"/>
      <c r="AG877" s="135"/>
      <c r="AH877" s="135"/>
      <c r="AI877" s="135"/>
      <c r="AJ877" s="135"/>
      <c r="AK877" s="135"/>
      <c r="AL877" s="135"/>
    </row>
    <row r="878" spans="1:38" ht="13.5" thickBot="1" x14ac:dyDescent="0.25">
      <c r="A878" s="135"/>
      <c r="B878" s="135"/>
      <c r="C878" s="135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  <c r="AA878" s="135"/>
      <c r="AB878" s="135"/>
      <c r="AC878" s="135"/>
      <c r="AD878" s="135"/>
      <c r="AE878" s="135"/>
      <c r="AF878" s="135"/>
      <c r="AG878" s="135"/>
      <c r="AH878" s="135"/>
      <c r="AI878" s="135"/>
      <c r="AJ878" s="135"/>
      <c r="AK878" s="135"/>
      <c r="AL878" s="135"/>
    </row>
    <row r="879" spans="1:38" ht="13.5" thickBot="1" x14ac:dyDescent="0.25">
      <c r="A879" s="135"/>
      <c r="B879" s="135"/>
      <c r="C879" s="135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  <c r="AA879" s="135"/>
      <c r="AB879" s="135"/>
      <c r="AC879" s="135"/>
      <c r="AD879" s="135"/>
      <c r="AE879" s="135"/>
      <c r="AF879" s="135"/>
      <c r="AG879" s="135"/>
      <c r="AH879" s="135"/>
      <c r="AI879" s="135"/>
      <c r="AJ879" s="135"/>
      <c r="AK879" s="135"/>
      <c r="AL879" s="135"/>
    </row>
    <row r="880" spans="1:38" ht="13.5" thickBot="1" x14ac:dyDescent="0.25">
      <c r="A880" s="135"/>
      <c r="B880" s="135"/>
      <c r="C880" s="135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  <c r="AA880" s="135"/>
      <c r="AB880" s="135"/>
      <c r="AC880" s="135"/>
      <c r="AD880" s="135"/>
      <c r="AE880" s="135"/>
      <c r="AF880" s="135"/>
      <c r="AG880" s="135"/>
      <c r="AH880" s="135"/>
      <c r="AI880" s="135"/>
      <c r="AJ880" s="135"/>
      <c r="AK880" s="135"/>
      <c r="AL880" s="135"/>
    </row>
    <row r="881" spans="1:38" ht="13.5" thickBot="1" x14ac:dyDescent="0.25">
      <c r="A881" s="135"/>
      <c r="B881" s="135"/>
      <c r="C881" s="135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  <c r="AA881" s="135"/>
      <c r="AB881" s="135"/>
      <c r="AC881" s="135"/>
      <c r="AD881" s="135"/>
      <c r="AE881" s="135"/>
      <c r="AF881" s="135"/>
      <c r="AG881" s="135"/>
      <c r="AH881" s="135"/>
      <c r="AI881" s="135"/>
      <c r="AJ881" s="135"/>
      <c r="AK881" s="135"/>
      <c r="AL881" s="135"/>
    </row>
    <row r="882" spans="1:38" ht="13.5" thickBot="1" x14ac:dyDescent="0.25">
      <c r="A882" s="135"/>
      <c r="B882" s="135"/>
      <c r="C882" s="135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  <c r="AA882" s="135"/>
      <c r="AB882" s="135"/>
      <c r="AC882" s="135"/>
      <c r="AD882" s="135"/>
      <c r="AE882" s="135"/>
      <c r="AF882" s="135"/>
      <c r="AG882" s="135"/>
      <c r="AH882" s="135"/>
      <c r="AI882" s="135"/>
      <c r="AJ882" s="135"/>
      <c r="AK882" s="135"/>
      <c r="AL882" s="135"/>
    </row>
    <row r="883" spans="1:38" ht="13.5" thickBot="1" x14ac:dyDescent="0.25">
      <c r="A883" s="135"/>
      <c r="B883" s="135"/>
      <c r="C883" s="135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  <c r="AA883" s="135"/>
      <c r="AB883" s="135"/>
      <c r="AC883" s="135"/>
      <c r="AD883" s="135"/>
      <c r="AE883" s="135"/>
      <c r="AF883" s="135"/>
      <c r="AG883" s="135"/>
      <c r="AH883" s="135"/>
      <c r="AI883" s="135"/>
      <c r="AJ883" s="135"/>
      <c r="AK883" s="135"/>
      <c r="AL883" s="135"/>
    </row>
    <row r="884" spans="1:38" ht="13.5" thickBot="1" x14ac:dyDescent="0.25">
      <c r="A884" s="135"/>
      <c r="B884" s="135"/>
      <c r="C884" s="135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  <c r="AA884" s="135"/>
      <c r="AB884" s="135"/>
      <c r="AC884" s="135"/>
      <c r="AD884" s="135"/>
      <c r="AE884" s="135"/>
      <c r="AF884" s="135"/>
      <c r="AG884" s="135"/>
      <c r="AH884" s="135"/>
      <c r="AI884" s="135"/>
      <c r="AJ884" s="135"/>
      <c r="AK884" s="135"/>
      <c r="AL884" s="135"/>
    </row>
    <row r="885" spans="1:38" ht="13.5" thickBot="1" x14ac:dyDescent="0.25">
      <c r="A885" s="135"/>
      <c r="B885" s="135"/>
      <c r="C885" s="135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  <c r="AA885" s="135"/>
      <c r="AB885" s="135"/>
      <c r="AC885" s="135"/>
      <c r="AD885" s="135"/>
      <c r="AE885" s="135"/>
      <c r="AF885" s="135"/>
      <c r="AG885" s="135"/>
      <c r="AH885" s="135"/>
      <c r="AI885" s="135"/>
      <c r="AJ885" s="135"/>
      <c r="AK885" s="135"/>
      <c r="AL885" s="135"/>
    </row>
    <row r="886" spans="1:38" ht="13.5" thickBot="1" x14ac:dyDescent="0.25">
      <c r="A886" s="135"/>
      <c r="B886" s="135"/>
      <c r="C886" s="135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  <c r="AA886" s="135"/>
      <c r="AB886" s="135"/>
      <c r="AC886" s="135"/>
      <c r="AD886" s="135"/>
      <c r="AE886" s="135"/>
      <c r="AF886" s="135"/>
      <c r="AG886" s="135"/>
      <c r="AH886" s="135"/>
      <c r="AI886" s="135"/>
      <c r="AJ886" s="135"/>
      <c r="AK886" s="135"/>
      <c r="AL886" s="135"/>
    </row>
    <row r="887" spans="1:38" ht="13.5" thickBot="1" x14ac:dyDescent="0.25">
      <c r="A887" s="135"/>
      <c r="B887" s="135"/>
      <c r="C887" s="135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  <c r="AA887" s="135"/>
      <c r="AB887" s="135"/>
      <c r="AC887" s="135"/>
      <c r="AD887" s="135"/>
      <c r="AE887" s="135"/>
      <c r="AF887" s="135"/>
      <c r="AG887" s="135"/>
      <c r="AH887" s="135"/>
      <c r="AI887" s="135"/>
      <c r="AJ887" s="135"/>
      <c r="AK887" s="135"/>
      <c r="AL887" s="135"/>
    </row>
    <row r="888" spans="1:38" ht="13.5" thickBot="1" x14ac:dyDescent="0.25">
      <c r="A888" s="135"/>
      <c r="B888" s="135"/>
      <c r="C888" s="135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  <c r="AA888" s="135"/>
      <c r="AB888" s="135"/>
      <c r="AC888" s="135"/>
      <c r="AD888" s="135"/>
      <c r="AE888" s="135"/>
      <c r="AF888" s="135"/>
      <c r="AG888" s="135"/>
      <c r="AH888" s="135"/>
      <c r="AI888" s="135"/>
      <c r="AJ888" s="135"/>
      <c r="AK888" s="135"/>
      <c r="AL888" s="135"/>
    </row>
    <row r="889" spans="1:38" ht="13.5" thickBot="1" x14ac:dyDescent="0.25">
      <c r="A889" s="135"/>
      <c r="B889" s="135"/>
      <c r="C889" s="135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  <c r="AA889" s="135"/>
      <c r="AB889" s="135"/>
      <c r="AC889" s="135"/>
      <c r="AD889" s="135"/>
      <c r="AE889" s="135"/>
      <c r="AF889" s="135"/>
      <c r="AG889" s="135"/>
      <c r="AH889" s="135"/>
      <c r="AI889" s="135"/>
      <c r="AJ889" s="135"/>
      <c r="AK889" s="135"/>
      <c r="AL889" s="135"/>
    </row>
    <row r="890" spans="1:38" ht="13.5" thickBot="1" x14ac:dyDescent="0.25">
      <c r="A890" s="135"/>
      <c r="B890" s="135"/>
      <c r="C890" s="135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  <c r="AA890" s="135"/>
      <c r="AB890" s="135"/>
      <c r="AC890" s="135"/>
      <c r="AD890" s="135"/>
      <c r="AE890" s="135"/>
      <c r="AF890" s="135"/>
      <c r="AG890" s="135"/>
      <c r="AH890" s="135"/>
      <c r="AI890" s="135"/>
      <c r="AJ890" s="135"/>
      <c r="AK890" s="135"/>
      <c r="AL890" s="135"/>
    </row>
    <row r="891" spans="1:38" ht="13.5" thickBot="1" x14ac:dyDescent="0.25">
      <c r="A891" s="135"/>
      <c r="B891" s="135"/>
      <c r="C891" s="135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  <c r="AA891" s="135"/>
      <c r="AB891" s="135"/>
      <c r="AC891" s="135"/>
      <c r="AD891" s="135"/>
      <c r="AE891" s="135"/>
      <c r="AF891" s="135"/>
      <c r="AG891" s="135"/>
      <c r="AH891" s="135"/>
      <c r="AI891" s="135"/>
      <c r="AJ891" s="135"/>
      <c r="AK891" s="135"/>
      <c r="AL891" s="135"/>
    </row>
    <row r="892" spans="1:38" ht="13.5" thickBot="1" x14ac:dyDescent="0.25">
      <c r="A892" s="135"/>
      <c r="B892" s="135"/>
      <c r="C892" s="135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  <c r="AA892" s="135"/>
      <c r="AB892" s="135"/>
      <c r="AC892" s="135"/>
      <c r="AD892" s="135"/>
      <c r="AE892" s="135"/>
      <c r="AF892" s="135"/>
      <c r="AG892" s="135"/>
      <c r="AH892" s="135"/>
      <c r="AI892" s="135"/>
      <c r="AJ892" s="135"/>
      <c r="AK892" s="135"/>
      <c r="AL892" s="135"/>
    </row>
    <row r="893" spans="1:38" ht="13.5" thickBot="1" x14ac:dyDescent="0.25">
      <c r="A893" s="135"/>
      <c r="B893" s="135"/>
      <c r="C893" s="135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  <c r="AA893" s="135"/>
      <c r="AB893" s="135"/>
      <c r="AC893" s="135"/>
      <c r="AD893" s="135"/>
      <c r="AE893" s="135"/>
      <c r="AF893" s="135"/>
      <c r="AG893" s="135"/>
      <c r="AH893" s="135"/>
      <c r="AI893" s="135"/>
      <c r="AJ893" s="135"/>
      <c r="AK893" s="135"/>
      <c r="AL893" s="135"/>
    </row>
    <row r="894" spans="1:38" ht="13.5" thickBot="1" x14ac:dyDescent="0.25">
      <c r="A894" s="135"/>
      <c r="B894" s="135"/>
      <c r="C894" s="135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  <c r="AA894" s="135"/>
      <c r="AB894" s="135"/>
      <c r="AC894" s="135"/>
      <c r="AD894" s="135"/>
      <c r="AE894" s="135"/>
      <c r="AF894" s="135"/>
      <c r="AG894" s="135"/>
      <c r="AH894" s="135"/>
      <c r="AI894" s="135"/>
      <c r="AJ894" s="135"/>
      <c r="AK894" s="135"/>
      <c r="AL894" s="135"/>
    </row>
    <row r="895" spans="1:38" ht="13.5" thickBot="1" x14ac:dyDescent="0.25">
      <c r="A895" s="135"/>
      <c r="B895" s="135"/>
      <c r="C895" s="135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  <c r="AA895" s="135"/>
      <c r="AB895" s="135"/>
      <c r="AC895" s="135"/>
      <c r="AD895" s="135"/>
      <c r="AE895" s="135"/>
      <c r="AF895" s="135"/>
      <c r="AG895" s="135"/>
      <c r="AH895" s="135"/>
      <c r="AI895" s="135"/>
      <c r="AJ895" s="135"/>
      <c r="AK895" s="135"/>
      <c r="AL895" s="135"/>
    </row>
    <row r="896" spans="1:38" ht="13.5" thickBot="1" x14ac:dyDescent="0.25">
      <c r="A896" s="135"/>
      <c r="B896" s="135"/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  <c r="AA896" s="135"/>
      <c r="AB896" s="135"/>
      <c r="AC896" s="135"/>
      <c r="AD896" s="135"/>
      <c r="AE896" s="135"/>
      <c r="AF896" s="135"/>
      <c r="AG896" s="135"/>
      <c r="AH896" s="135"/>
      <c r="AI896" s="135"/>
      <c r="AJ896" s="135"/>
      <c r="AK896" s="135"/>
      <c r="AL896" s="135"/>
    </row>
    <row r="897" spans="1:38" ht="13.5" thickBot="1" x14ac:dyDescent="0.25">
      <c r="A897" s="135"/>
      <c r="B897" s="135"/>
      <c r="C897" s="135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  <c r="AA897" s="135"/>
      <c r="AB897" s="135"/>
      <c r="AC897" s="135"/>
      <c r="AD897" s="135"/>
      <c r="AE897" s="135"/>
      <c r="AF897" s="135"/>
      <c r="AG897" s="135"/>
      <c r="AH897" s="135"/>
      <c r="AI897" s="135"/>
      <c r="AJ897" s="135"/>
      <c r="AK897" s="135"/>
      <c r="AL897" s="135"/>
    </row>
    <row r="898" spans="1:38" ht="13.5" thickBot="1" x14ac:dyDescent="0.25">
      <c r="A898" s="135"/>
      <c r="B898" s="135"/>
      <c r="C898" s="135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  <c r="AA898" s="135"/>
      <c r="AB898" s="135"/>
      <c r="AC898" s="135"/>
      <c r="AD898" s="135"/>
      <c r="AE898" s="135"/>
      <c r="AF898" s="135"/>
      <c r="AG898" s="135"/>
      <c r="AH898" s="135"/>
      <c r="AI898" s="135"/>
      <c r="AJ898" s="135"/>
      <c r="AK898" s="135"/>
      <c r="AL898" s="135"/>
    </row>
    <row r="899" spans="1:38" ht="13.5" thickBot="1" x14ac:dyDescent="0.25">
      <c r="A899" s="135"/>
      <c r="B899" s="135"/>
      <c r="C899" s="135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  <c r="AA899" s="135"/>
      <c r="AB899" s="135"/>
      <c r="AC899" s="135"/>
      <c r="AD899" s="135"/>
      <c r="AE899" s="135"/>
      <c r="AF899" s="135"/>
      <c r="AG899" s="135"/>
      <c r="AH899" s="135"/>
      <c r="AI899" s="135"/>
      <c r="AJ899" s="135"/>
      <c r="AK899" s="135"/>
      <c r="AL899" s="135"/>
    </row>
    <row r="900" spans="1:38" ht="13.5" thickBot="1" x14ac:dyDescent="0.25">
      <c r="A900" s="135"/>
      <c r="B900" s="135"/>
      <c r="C900" s="135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  <c r="AA900" s="135"/>
      <c r="AB900" s="135"/>
      <c r="AC900" s="135"/>
      <c r="AD900" s="135"/>
      <c r="AE900" s="135"/>
      <c r="AF900" s="135"/>
      <c r="AG900" s="135"/>
      <c r="AH900" s="135"/>
      <c r="AI900" s="135"/>
      <c r="AJ900" s="135"/>
      <c r="AK900" s="135"/>
      <c r="AL900" s="135"/>
    </row>
    <row r="901" spans="1:38" ht="13.5" thickBot="1" x14ac:dyDescent="0.25">
      <c r="A901" s="135"/>
      <c r="B901" s="135"/>
      <c r="C901" s="135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  <c r="AA901" s="135"/>
      <c r="AB901" s="135"/>
      <c r="AC901" s="135"/>
      <c r="AD901" s="135"/>
      <c r="AE901" s="135"/>
      <c r="AF901" s="135"/>
      <c r="AG901" s="135"/>
      <c r="AH901" s="135"/>
      <c r="AI901" s="135"/>
      <c r="AJ901" s="135"/>
      <c r="AK901" s="135"/>
      <c r="AL901" s="135"/>
    </row>
    <row r="902" spans="1:38" ht="13.5" thickBot="1" x14ac:dyDescent="0.25">
      <c r="A902" s="135"/>
      <c r="B902" s="135"/>
      <c r="C902" s="135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  <c r="AA902" s="135"/>
      <c r="AB902" s="135"/>
      <c r="AC902" s="135"/>
      <c r="AD902" s="135"/>
      <c r="AE902" s="135"/>
      <c r="AF902" s="135"/>
      <c r="AG902" s="135"/>
      <c r="AH902" s="135"/>
      <c r="AI902" s="135"/>
      <c r="AJ902" s="135"/>
      <c r="AK902" s="135"/>
      <c r="AL902" s="135"/>
    </row>
    <row r="903" spans="1:38" ht="13.5" thickBot="1" x14ac:dyDescent="0.25">
      <c r="A903" s="135"/>
      <c r="B903" s="135"/>
      <c r="C903" s="135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  <c r="AA903" s="135"/>
      <c r="AB903" s="135"/>
      <c r="AC903" s="135"/>
      <c r="AD903" s="135"/>
      <c r="AE903" s="135"/>
      <c r="AF903" s="135"/>
      <c r="AG903" s="135"/>
      <c r="AH903" s="135"/>
      <c r="AI903" s="135"/>
      <c r="AJ903" s="135"/>
      <c r="AK903" s="135"/>
      <c r="AL903" s="135"/>
    </row>
    <row r="904" spans="1:38" ht="13.5" thickBot="1" x14ac:dyDescent="0.25">
      <c r="A904" s="135"/>
      <c r="B904" s="135"/>
      <c r="C904" s="135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  <c r="AA904" s="135"/>
      <c r="AB904" s="135"/>
      <c r="AC904" s="135"/>
      <c r="AD904" s="135"/>
      <c r="AE904" s="135"/>
      <c r="AF904" s="135"/>
      <c r="AG904" s="135"/>
      <c r="AH904" s="135"/>
      <c r="AI904" s="135"/>
      <c r="AJ904" s="135"/>
      <c r="AK904" s="135"/>
      <c r="AL904" s="135"/>
    </row>
    <row r="905" spans="1:38" ht="13.5" thickBot="1" x14ac:dyDescent="0.25">
      <c r="A905" s="135"/>
      <c r="B905" s="135"/>
      <c r="C905" s="135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  <c r="AA905" s="135"/>
      <c r="AB905" s="135"/>
      <c r="AC905" s="135"/>
      <c r="AD905" s="135"/>
      <c r="AE905" s="135"/>
      <c r="AF905" s="135"/>
      <c r="AG905" s="135"/>
      <c r="AH905" s="135"/>
      <c r="AI905" s="135"/>
      <c r="AJ905" s="135"/>
      <c r="AK905" s="135"/>
      <c r="AL905" s="135"/>
    </row>
    <row r="906" spans="1:38" ht="13.5" thickBot="1" x14ac:dyDescent="0.25">
      <c r="A906" s="135"/>
      <c r="B906" s="135"/>
      <c r="C906" s="135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  <c r="AA906" s="135"/>
      <c r="AB906" s="135"/>
      <c r="AC906" s="135"/>
      <c r="AD906" s="135"/>
      <c r="AE906" s="135"/>
      <c r="AF906" s="135"/>
      <c r="AG906" s="135"/>
      <c r="AH906" s="135"/>
      <c r="AI906" s="135"/>
      <c r="AJ906" s="135"/>
      <c r="AK906" s="135"/>
      <c r="AL906" s="135"/>
    </row>
    <row r="907" spans="1:38" ht="13.5" thickBot="1" x14ac:dyDescent="0.25">
      <c r="A907" s="135"/>
      <c r="B907" s="135"/>
      <c r="C907" s="135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  <c r="AA907" s="135"/>
      <c r="AB907" s="135"/>
      <c r="AC907" s="135"/>
      <c r="AD907" s="135"/>
      <c r="AE907" s="135"/>
      <c r="AF907" s="135"/>
      <c r="AG907" s="135"/>
      <c r="AH907" s="135"/>
      <c r="AI907" s="135"/>
      <c r="AJ907" s="135"/>
      <c r="AK907" s="135"/>
      <c r="AL907" s="135"/>
    </row>
    <row r="908" spans="1:38" ht="13.5" thickBot="1" x14ac:dyDescent="0.25">
      <c r="A908" s="135"/>
      <c r="B908" s="135"/>
      <c r="C908" s="135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  <c r="AA908" s="135"/>
      <c r="AB908" s="135"/>
      <c r="AC908" s="135"/>
      <c r="AD908" s="135"/>
      <c r="AE908" s="135"/>
      <c r="AF908" s="135"/>
      <c r="AG908" s="135"/>
      <c r="AH908" s="135"/>
      <c r="AI908" s="135"/>
      <c r="AJ908" s="135"/>
      <c r="AK908" s="135"/>
      <c r="AL908" s="135"/>
    </row>
    <row r="909" spans="1:38" ht="13.5" thickBot="1" x14ac:dyDescent="0.25">
      <c r="A909" s="135"/>
      <c r="B909" s="135"/>
      <c r="C909" s="135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  <c r="AA909" s="135"/>
      <c r="AB909" s="135"/>
      <c r="AC909" s="135"/>
      <c r="AD909" s="135"/>
      <c r="AE909" s="135"/>
      <c r="AF909" s="135"/>
      <c r="AG909" s="135"/>
      <c r="AH909" s="135"/>
      <c r="AI909" s="135"/>
      <c r="AJ909" s="135"/>
      <c r="AK909" s="135"/>
      <c r="AL909" s="135"/>
    </row>
    <row r="910" spans="1:38" ht="13.5" thickBot="1" x14ac:dyDescent="0.25">
      <c r="A910" s="135"/>
      <c r="B910" s="135"/>
      <c r="C910" s="135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  <c r="AA910" s="135"/>
      <c r="AB910" s="135"/>
      <c r="AC910" s="135"/>
      <c r="AD910" s="135"/>
      <c r="AE910" s="135"/>
      <c r="AF910" s="135"/>
      <c r="AG910" s="135"/>
      <c r="AH910" s="135"/>
      <c r="AI910" s="135"/>
      <c r="AJ910" s="135"/>
      <c r="AK910" s="135"/>
      <c r="AL910" s="135"/>
    </row>
    <row r="911" spans="1:38" ht="13.5" thickBot="1" x14ac:dyDescent="0.25">
      <c r="A911" s="135"/>
      <c r="B911" s="135"/>
      <c r="C911" s="135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  <c r="AA911" s="135"/>
      <c r="AB911" s="135"/>
      <c r="AC911" s="135"/>
      <c r="AD911" s="135"/>
      <c r="AE911" s="135"/>
      <c r="AF911" s="135"/>
      <c r="AG911" s="135"/>
      <c r="AH911" s="135"/>
      <c r="AI911" s="135"/>
      <c r="AJ911" s="135"/>
      <c r="AK911" s="135"/>
      <c r="AL911" s="135"/>
    </row>
    <row r="912" spans="1:38" ht="13.5" thickBot="1" x14ac:dyDescent="0.25">
      <c r="A912" s="135"/>
      <c r="B912" s="135"/>
      <c r="C912" s="135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  <c r="AA912" s="135"/>
      <c r="AB912" s="135"/>
      <c r="AC912" s="135"/>
      <c r="AD912" s="135"/>
      <c r="AE912" s="135"/>
      <c r="AF912" s="135"/>
      <c r="AG912" s="135"/>
      <c r="AH912" s="135"/>
      <c r="AI912" s="135"/>
      <c r="AJ912" s="135"/>
      <c r="AK912" s="135"/>
      <c r="AL912" s="135"/>
    </row>
    <row r="913" spans="1:38" ht="13.5" thickBot="1" x14ac:dyDescent="0.25">
      <c r="A913" s="135"/>
      <c r="B913" s="135"/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  <c r="AA913" s="135"/>
      <c r="AB913" s="135"/>
      <c r="AC913" s="135"/>
      <c r="AD913" s="135"/>
      <c r="AE913" s="135"/>
      <c r="AF913" s="135"/>
      <c r="AG913" s="135"/>
      <c r="AH913" s="135"/>
      <c r="AI913" s="135"/>
      <c r="AJ913" s="135"/>
      <c r="AK913" s="135"/>
      <c r="AL913" s="135"/>
    </row>
    <row r="914" spans="1:38" ht="13.5" thickBot="1" x14ac:dyDescent="0.25">
      <c r="A914" s="135"/>
      <c r="B914" s="135"/>
      <c r="C914" s="135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  <c r="AA914" s="135"/>
      <c r="AB914" s="135"/>
      <c r="AC914" s="135"/>
      <c r="AD914" s="135"/>
      <c r="AE914" s="135"/>
      <c r="AF914" s="135"/>
      <c r="AG914" s="135"/>
      <c r="AH914" s="135"/>
      <c r="AI914" s="135"/>
      <c r="AJ914" s="135"/>
      <c r="AK914" s="135"/>
      <c r="AL914" s="135"/>
    </row>
    <row r="915" spans="1:38" ht="13.5" thickBot="1" x14ac:dyDescent="0.25">
      <c r="A915" s="135"/>
      <c r="B915" s="135"/>
      <c r="C915" s="135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  <c r="AA915" s="135"/>
      <c r="AB915" s="135"/>
      <c r="AC915" s="135"/>
      <c r="AD915" s="135"/>
      <c r="AE915" s="135"/>
      <c r="AF915" s="135"/>
      <c r="AG915" s="135"/>
      <c r="AH915" s="135"/>
      <c r="AI915" s="135"/>
      <c r="AJ915" s="135"/>
      <c r="AK915" s="135"/>
      <c r="AL915" s="135"/>
    </row>
    <row r="916" spans="1:38" ht="13.5" thickBot="1" x14ac:dyDescent="0.25">
      <c r="A916" s="135"/>
      <c r="B916" s="135"/>
      <c r="C916" s="135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  <c r="AA916" s="135"/>
      <c r="AB916" s="135"/>
      <c r="AC916" s="135"/>
      <c r="AD916" s="135"/>
      <c r="AE916" s="135"/>
      <c r="AF916" s="135"/>
      <c r="AG916" s="135"/>
      <c r="AH916" s="135"/>
      <c r="AI916" s="135"/>
      <c r="AJ916" s="135"/>
      <c r="AK916" s="135"/>
      <c r="AL916" s="135"/>
    </row>
    <row r="917" spans="1:38" ht="13.5" thickBot="1" x14ac:dyDescent="0.25">
      <c r="A917" s="135"/>
      <c r="B917" s="135"/>
      <c r="C917" s="135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  <c r="AA917" s="135"/>
      <c r="AB917" s="135"/>
      <c r="AC917" s="135"/>
      <c r="AD917" s="135"/>
      <c r="AE917" s="135"/>
      <c r="AF917" s="135"/>
      <c r="AG917" s="135"/>
      <c r="AH917" s="135"/>
      <c r="AI917" s="135"/>
      <c r="AJ917" s="135"/>
      <c r="AK917" s="135"/>
      <c r="AL917" s="135"/>
    </row>
    <row r="918" spans="1:38" ht="13.5" thickBot="1" x14ac:dyDescent="0.25">
      <c r="A918" s="135"/>
      <c r="B918" s="135"/>
      <c r="C918" s="135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  <c r="AA918" s="135"/>
      <c r="AB918" s="135"/>
      <c r="AC918" s="135"/>
      <c r="AD918" s="135"/>
      <c r="AE918" s="135"/>
      <c r="AF918" s="135"/>
      <c r="AG918" s="135"/>
      <c r="AH918" s="135"/>
      <c r="AI918" s="135"/>
      <c r="AJ918" s="135"/>
      <c r="AK918" s="135"/>
      <c r="AL918" s="135"/>
    </row>
    <row r="919" spans="1:38" ht="13.5" thickBot="1" x14ac:dyDescent="0.25">
      <c r="A919" s="135"/>
      <c r="B919" s="135"/>
      <c r="C919" s="135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  <c r="AA919" s="135"/>
      <c r="AB919" s="135"/>
      <c r="AC919" s="135"/>
      <c r="AD919" s="135"/>
      <c r="AE919" s="135"/>
      <c r="AF919" s="135"/>
      <c r="AG919" s="135"/>
      <c r="AH919" s="135"/>
      <c r="AI919" s="135"/>
      <c r="AJ919" s="135"/>
      <c r="AK919" s="135"/>
      <c r="AL919" s="135"/>
    </row>
    <row r="920" spans="1:38" ht="13.5" thickBot="1" x14ac:dyDescent="0.25">
      <c r="A920" s="135"/>
      <c r="B920" s="135"/>
      <c r="C920" s="135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  <c r="AA920" s="135"/>
      <c r="AB920" s="135"/>
      <c r="AC920" s="135"/>
      <c r="AD920" s="135"/>
      <c r="AE920" s="135"/>
      <c r="AF920" s="135"/>
      <c r="AG920" s="135"/>
      <c r="AH920" s="135"/>
      <c r="AI920" s="135"/>
      <c r="AJ920" s="135"/>
      <c r="AK920" s="135"/>
      <c r="AL920" s="135"/>
    </row>
    <row r="921" spans="1:38" ht="13.5" thickBot="1" x14ac:dyDescent="0.25">
      <c r="A921" s="135"/>
      <c r="B921" s="135"/>
      <c r="C921" s="135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  <c r="AA921" s="135"/>
      <c r="AB921" s="135"/>
      <c r="AC921" s="135"/>
      <c r="AD921" s="135"/>
      <c r="AE921" s="135"/>
      <c r="AF921" s="135"/>
      <c r="AG921" s="135"/>
      <c r="AH921" s="135"/>
      <c r="AI921" s="135"/>
      <c r="AJ921" s="135"/>
      <c r="AK921" s="135"/>
      <c r="AL921" s="135"/>
    </row>
    <row r="922" spans="1:38" ht="13.5" thickBot="1" x14ac:dyDescent="0.25">
      <c r="A922" s="135"/>
      <c r="B922" s="135"/>
      <c r="C922" s="135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  <c r="AA922" s="135"/>
      <c r="AB922" s="135"/>
      <c r="AC922" s="135"/>
      <c r="AD922" s="135"/>
      <c r="AE922" s="135"/>
      <c r="AF922" s="135"/>
      <c r="AG922" s="135"/>
      <c r="AH922" s="135"/>
      <c r="AI922" s="135"/>
      <c r="AJ922" s="135"/>
      <c r="AK922" s="135"/>
      <c r="AL922" s="135"/>
    </row>
    <row r="923" spans="1:38" ht="13.5" thickBot="1" x14ac:dyDescent="0.25">
      <c r="A923" s="135"/>
      <c r="B923" s="135"/>
      <c r="C923" s="135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  <c r="AA923" s="135"/>
      <c r="AB923" s="135"/>
      <c r="AC923" s="135"/>
      <c r="AD923" s="135"/>
      <c r="AE923" s="135"/>
      <c r="AF923" s="135"/>
      <c r="AG923" s="135"/>
      <c r="AH923" s="135"/>
      <c r="AI923" s="135"/>
      <c r="AJ923" s="135"/>
      <c r="AK923" s="135"/>
      <c r="AL923" s="135"/>
    </row>
    <row r="924" spans="1:38" ht="13.5" thickBot="1" x14ac:dyDescent="0.25">
      <c r="A924" s="135"/>
      <c r="B924" s="135"/>
      <c r="C924" s="135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  <c r="AA924" s="135"/>
      <c r="AB924" s="135"/>
      <c r="AC924" s="135"/>
      <c r="AD924" s="135"/>
      <c r="AE924" s="135"/>
      <c r="AF924" s="135"/>
      <c r="AG924" s="135"/>
      <c r="AH924" s="135"/>
      <c r="AI924" s="135"/>
      <c r="AJ924" s="135"/>
      <c r="AK924" s="135"/>
      <c r="AL924" s="135"/>
    </row>
    <row r="925" spans="1:38" ht="13.5" thickBot="1" x14ac:dyDescent="0.25">
      <c r="A925" s="135"/>
      <c r="B925" s="135"/>
      <c r="C925" s="135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  <c r="AA925" s="135"/>
      <c r="AB925" s="135"/>
      <c r="AC925" s="135"/>
      <c r="AD925" s="135"/>
      <c r="AE925" s="135"/>
      <c r="AF925" s="135"/>
      <c r="AG925" s="135"/>
      <c r="AH925" s="135"/>
      <c r="AI925" s="135"/>
      <c r="AJ925" s="135"/>
      <c r="AK925" s="135"/>
      <c r="AL925" s="135"/>
    </row>
    <row r="926" spans="1:38" ht="13.5" thickBot="1" x14ac:dyDescent="0.25">
      <c r="A926" s="135"/>
      <c r="B926" s="135"/>
      <c r="C926" s="135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  <c r="AA926" s="135"/>
      <c r="AB926" s="135"/>
      <c r="AC926" s="135"/>
      <c r="AD926" s="135"/>
      <c r="AE926" s="135"/>
      <c r="AF926" s="135"/>
      <c r="AG926" s="135"/>
      <c r="AH926" s="135"/>
      <c r="AI926" s="135"/>
      <c r="AJ926" s="135"/>
      <c r="AK926" s="135"/>
      <c r="AL926" s="135"/>
    </row>
    <row r="927" spans="1:38" ht="13.5" thickBot="1" x14ac:dyDescent="0.25">
      <c r="A927" s="135"/>
      <c r="B927" s="135"/>
      <c r="C927" s="135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  <c r="AA927" s="135"/>
      <c r="AB927" s="135"/>
      <c r="AC927" s="135"/>
      <c r="AD927" s="135"/>
      <c r="AE927" s="135"/>
      <c r="AF927" s="135"/>
      <c r="AG927" s="135"/>
      <c r="AH927" s="135"/>
      <c r="AI927" s="135"/>
      <c r="AJ927" s="135"/>
      <c r="AK927" s="135"/>
      <c r="AL927" s="135"/>
    </row>
    <row r="928" spans="1:38" ht="13.5" thickBot="1" x14ac:dyDescent="0.25">
      <c r="A928" s="135"/>
      <c r="B928" s="135"/>
      <c r="C928" s="135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  <c r="AA928" s="135"/>
      <c r="AB928" s="135"/>
      <c r="AC928" s="135"/>
      <c r="AD928" s="135"/>
      <c r="AE928" s="135"/>
      <c r="AF928" s="135"/>
      <c r="AG928" s="135"/>
      <c r="AH928" s="135"/>
      <c r="AI928" s="135"/>
      <c r="AJ928" s="135"/>
      <c r="AK928" s="135"/>
      <c r="AL928" s="135"/>
    </row>
    <row r="929" spans="1:38" ht="13.5" thickBot="1" x14ac:dyDescent="0.25">
      <c r="A929" s="135"/>
      <c r="B929" s="135"/>
      <c r="C929" s="135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  <c r="AA929" s="135"/>
      <c r="AB929" s="135"/>
      <c r="AC929" s="135"/>
      <c r="AD929" s="135"/>
      <c r="AE929" s="135"/>
      <c r="AF929" s="135"/>
      <c r="AG929" s="135"/>
      <c r="AH929" s="135"/>
      <c r="AI929" s="135"/>
      <c r="AJ929" s="135"/>
      <c r="AK929" s="135"/>
      <c r="AL929" s="135"/>
    </row>
    <row r="930" spans="1:38" ht="13.5" thickBot="1" x14ac:dyDescent="0.25">
      <c r="A930" s="135"/>
      <c r="B930" s="135"/>
      <c r="C930" s="135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  <c r="AA930" s="135"/>
      <c r="AB930" s="135"/>
      <c r="AC930" s="135"/>
      <c r="AD930" s="135"/>
      <c r="AE930" s="135"/>
      <c r="AF930" s="135"/>
      <c r="AG930" s="135"/>
      <c r="AH930" s="135"/>
      <c r="AI930" s="135"/>
      <c r="AJ930" s="135"/>
      <c r="AK930" s="135"/>
      <c r="AL930" s="135"/>
    </row>
    <row r="931" spans="1:38" ht="13.5" thickBot="1" x14ac:dyDescent="0.25">
      <c r="A931" s="135"/>
      <c r="B931" s="135"/>
      <c r="C931" s="135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  <c r="AA931" s="135"/>
      <c r="AB931" s="135"/>
      <c r="AC931" s="135"/>
      <c r="AD931" s="135"/>
      <c r="AE931" s="135"/>
      <c r="AF931" s="135"/>
      <c r="AG931" s="135"/>
      <c r="AH931" s="135"/>
      <c r="AI931" s="135"/>
      <c r="AJ931" s="135"/>
      <c r="AK931" s="135"/>
      <c r="AL931" s="135"/>
    </row>
    <row r="932" spans="1:38" ht="13.5" thickBot="1" x14ac:dyDescent="0.25">
      <c r="A932" s="135"/>
      <c r="B932" s="135"/>
      <c r="C932" s="135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  <c r="AA932" s="135"/>
      <c r="AB932" s="135"/>
      <c r="AC932" s="135"/>
      <c r="AD932" s="135"/>
      <c r="AE932" s="135"/>
      <c r="AF932" s="135"/>
      <c r="AG932" s="135"/>
      <c r="AH932" s="135"/>
      <c r="AI932" s="135"/>
      <c r="AJ932" s="135"/>
      <c r="AK932" s="135"/>
      <c r="AL932" s="135"/>
    </row>
    <row r="933" spans="1:38" ht="13.5" thickBot="1" x14ac:dyDescent="0.25">
      <c r="A933" s="135"/>
      <c r="B933" s="135"/>
      <c r="C933" s="135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  <c r="AA933" s="135"/>
      <c r="AB933" s="135"/>
      <c r="AC933" s="135"/>
      <c r="AD933" s="135"/>
      <c r="AE933" s="135"/>
      <c r="AF933" s="135"/>
      <c r="AG933" s="135"/>
      <c r="AH933" s="135"/>
      <c r="AI933" s="135"/>
      <c r="AJ933" s="135"/>
      <c r="AK933" s="135"/>
      <c r="AL933" s="135"/>
    </row>
    <row r="934" spans="1:38" ht="13.5" thickBot="1" x14ac:dyDescent="0.25">
      <c r="A934" s="135"/>
      <c r="B934" s="135"/>
      <c r="C934" s="135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  <c r="AA934" s="135"/>
      <c r="AB934" s="135"/>
      <c r="AC934" s="135"/>
      <c r="AD934" s="135"/>
      <c r="AE934" s="135"/>
      <c r="AF934" s="135"/>
      <c r="AG934" s="135"/>
      <c r="AH934" s="135"/>
      <c r="AI934" s="135"/>
      <c r="AJ934" s="135"/>
      <c r="AK934" s="135"/>
      <c r="AL934" s="135"/>
    </row>
    <row r="935" spans="1:38" ht="13.5" thickBot="1" x14ac:dyDescent="0.25">
      <c r="A935" s="135"/>
      <c r="B935" s="135"/>
      <c r="C935" s="135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  <c r="AA935" s="135"/>
      <c r="AB935" s="135"/>
      <c r="AC935" s="135"/>
      <c r="AD935" s="135"/>
      <c r="AE935" s="135"/>
      <c r="AF935" s="135"/>
      <c r="AG935" s="135"/>
      <c r="AH935" s="135"/>
      <c r="AI935" s="135"/>
      <c r="AJ935" s="135"/>
      <c r="AK935" s="135"/>
      <c r="AL935" s="135"/>
    </row>
    <row r="936" spans="1:38" ht="13.5" thickBot="1" x14ac:dyDescent="0.25">
      <c r="A936" s="135"/>
      <c r="B936" s="135"/>
      <c r="C936" s="135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  <c r="AA936" s="135"/>
      <c r="AB936" s="135"/>
      <c r="AC936" s="135"/>
      <c r="AD936" s="135"/>
      <c r="AE936" s="135"/>
      <c r="AF936" s="135"/>
      <c r="AG936" s="135"/>
      <c r="AH936" s="135"/>
      <c r="AI936" s="135"/>
      <c r="AJ936" s="135"/>
      <c r="AK936" s="135"/>
      <c r="AL936" s="135"/>
    </row>
    <row r="937" spans="1:38" ht="13.5" thickBot="1" x14ac:dyDescent="0.25">
      <c r="A937" s="135"/>
      <c r="B937" s="135"/>
      <c r="C937" s="135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  <c r="AA937" s="135"/>
      <c r="AB937" s="135"/>
      <c r="AC937" s="135"/>
      <c r="AD937" s="135"/>
      <c r="AE937" s="135"/>
      <c r="AF937" s="135"/>
      <c r="AG937" s="135"/>
      <c r="AH937" s="135"/>
      <c r="AI937" s="135"/>
      <c r="AJ937" s="135"/>
      <c r="AK937" s="135"/>
      <c r="AL937" s="135"/>
    </row>
    <row r="938" spans="1:38" ht="13.5" thickBot="1" x14ac:dyDescent="0.25">
      <c r="A938" s="135"/>
      <c r="B938" s="135"/>
      <c r="C938" s="135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  <c r="AA938" s="135"/>
      <c r="AB938" s="135"/>
      <c r="AC938" s="135"/>
      <c r="AD938" s="135"/>
      <c r="AE938" s="135"/>
      <c r="AF938" s="135"/>
      <c r="AG938" s="135"/>
      <c r="AH938" s="135"/>
      <c r="AI938" s="135"/>
      <c r="AJ938" s="135"/>
      <c r="AK938" s="135"/>
      <c r="AL938" s="135"/>
    </row>
    <row r="939" spans="1:38" ht="13.5" thickBot="1" x14ac:dyDescent="0.25">
      <c r="A939" s="135"/>
      <c r="B939" s="135"/>
      <c r="C939" s="135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  <c r="AA939" s="135"/>
      <c r="AB939" s="135"/>
      <c r="AC939" s="135"/>
      <c r="AD939" s="135"/>
      <c r="AE939" s="135"/>
      <c r="AF939" s="135"/>
      <c r="AG939" s="135"/>
      <c r="AH939" s="135"/>
      <c r="AI939" s="135"/>
      <c r="AJ939" s="135"/>
      <c r="AK939" s="135"/>
      <c r="AL939" s="135"/>
    </row>
    <row r="940" spans="1:38" ht="13.5" thickBot="1" x14ac:dyDescent="0.25">
      <c r="A940" s="135"/>
      <c r="B940" s="135"/>
      <c r="C940" s="135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  <c r="AA940" s="135"/>
      <c r="AB940" s="135"/>
      <c r="AC940" s="135"/>
      <c r="AD940" s="135"/>
      <c r="AE940" s="135"/>
      <c r="AF940" s="135"/>
      <c r="AG940" s="135"/>
      <c r="AH940" s="135"/>
      <c r="AI940" s="135"/>
      <c r="AJ940" s="135"/>
      <c r="AK940" s="135"/>
      <c r="AL940" s="135"/>
    </row>
    <row r="941" spans="1:38" ht="13.5" thickBot="1" x14ac:dyDescent="0.25">
      <c r="A941" s="135"/>
      <c r="B941" s="135"/>
      <c r="C941" s="135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  <c r="AA941" s="135"/>
      <c r="AB941" s="135"/>
      <c r="AC941" s="135"/>
      <c r="AD941" s="135"/>
      <c r="AE941" s="135"/>
      <c r="AF941" s="135"/>
      <c r="AG941" s="135"/>
      <c r="AH941" s="135"/>
      <c r="AI941" s="135"/>
      <c r="AJ941" s="135"/>
      <c r="AK941" s="135"/>
      <c r="AL941" s="135"/>
    </row>
    <row r="942" spans="1:38" ht="13.5" thickBot="1" x14ac:dyDescent="0.25">
      <c r="A942" s="135"/>
      <c r="B942" s="135"/>
      <c r="C942" s="135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  <c r="AA942" s="135"/>
      <c r="AB942" s="135"/>
      <c r="AC942" s="135"/>
      <c r="AD942" s="135"/>
      <c r="AE942" s="135"/>
      <c r="AF942" s="135"/>
      <c r="AG942" s="135"/>
      <c r="AH942" s="135"/>
      <c r="AI942" s="135"/>
      <c r="AJ942" s="135"/>
      <c r="AK942" s="135"/>
      <c r="AL942" s="135"/>
    </row>
    <row r="943" spans="1:38" ht="13.5" thickBot="1" x14ac:dyDescent="0.25">
      <c r="A943" s="135"/>
      <c r="B943" s="135"/>
      <c r="C943" s="135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  <c r="AA943" s="135"/>
      <c r="AB943" s="135"/>
      <c r="AC943" s="135"/>
      <c r="AD943" s="135"/>
      <c r="AE943" s="135"/>
      <c r="AF943" s="135"/>
      <c r="AG943" s="135"/>
      <c r="AH943" s="135"/>
      <c r="AI943" s="135"/>
      <c r="AJ943" s="135"/>
      <c r="AK943" s="135"/>
      <c r="AL943" s="135"/>
    </row>
    <row r="944" spans="1:38" ht="13.5" thickBot="1" x14ac:dyDescent="0.25">
      <c r="A944" s="135"/>
      <c r="B944" s="135"/>
      <c r="C944" s="135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  <c r="AA944" s="135"/>
      <c r="AB944" s="135"/>
      <c r="AC944" s="135"/>
      <c r="AD944" s="135"/>
      <c r="AE944" s="135"/>
      <c r="AF944" s="135"/>
      <c r="AG944" s="135"/>
      <c r="AH944" s="135"/>
      <c r="AI944" s="135"/>
      <c r="AJ944" s="135"/>
      <c r="AK944" s="135"/>
      <c r="AL944" s="135"/>
    </row>
    <row r="945" spans="1:38" ht="13.5" thickBot="1" x14ac:dyDescent="0.25">
      <c r="A945" s="135"/>
      <c r="B945" s="135"/>
      <c r="C945" s="135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  <c r="AA945" s="135"/>
      <c r="AB945" s="135"/>
      <c r="AC945" s="135"/>
      <c r="AD945" s="135"/>
      <c r="AE945" s="135"/>
      <c r="AF945" s="135"/>
      <c r="AG945" s="135"/>
      <c r="AH945" s="135"/>
      <c r="AI945" s="135"/>
      <c r="AJ945" s="135"/>
      <c r="AK945" s="135"/>
      <c r="AL945" s="135"/>
    </row>
    <row r="946" spans="1:38" ht="13.5" thickBot="1" x14ac:dyDescent="0.25">
      <c r="A946" s="135"/>
      <c r="B946" s="135"/>
      <c r="C946" s="135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  <c r="AA946" s="135"/>
      <c r="AB946" s="135"/>
      <c r="AC946" s="135"/>
      <c r="AD946" s="135"/>
      <c r="AE946" s="135"/>
      <c r="AF946" s="135"/>
      <c r="AG946" s="135"/>
      <c r="AH946" s="135"/>
      <c r="AI946" s="135"/>
      <c r="AJ946" s="135"/>
      <c r="AK946" s="135"/>
      <c r="AL946" s="135"/>
    </row>
    <row r="947" spans="1:38" ht="13.5" thickBot="1" x14ac:dyDescent="0.25">
      <c r="A947" s="135"/>
      <c r="B947" s="135"/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  <c r="AA947" s="135"/>
      <c r="AB947" s="135"/>
      <c r="AC947" s="135"/>
      <c r="AD947" s="135"/>
      <c r="AE947" s="135"/>
      <c r="AF947" s="135"/>
      <c r="AG947" s="135"/>
      <c r="AH947" s="135"/>
      <c r="AI947" s="135"/>
      <c r="AJ947" s="135"/>
      <c r="AK947" s="135"/>
      <c r="AL947" s="135"/>
    </row>
    <row r="948" spans="1:38" ht="13.5" thickBot="1" x14ac:dyDescent="0.25">
      <c r="A948" s="135"/>
      <c r="B948" s="135"/>
      <c r="C948" s="135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  <c r="AA948" s="135"/>
      <c r="AB948" s="135"/>
      <c r="AC948" s="135"/>
      <c r="AD948" s="135"/>
      <c r="AE948" s="135"/>
      <c r="AF948" s="135"/>
      <c r="AG948" s="135"/>
      <c r="AH948" s="135"/>
      <c r="AI948" s="135"/>
      <c r="AJ948" s="135"/>
      <c r="AK948" s="135"/>
      <c r="AL948" s="135"/>
    </row>
    <row r="949" spans="1:38" ht="13.5" thickBot="1" x14ac:dyDescent="0.25">
      <c r="A949" s="135"/>
      <c r="B949" s="135"/>
      <c r="C949" s="135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  <c r="AA949" s="135"/>
      <c r="AB949" s="135"/>
      <c r="AC949" s="135"/>
      <c r="AD949" s="135"/>
      <c r="AE949" s="135"/>
      <c r="AF949" s="135"/>
      <c r="AG949" s="135"/>
      <c r="AH949" s="135"/>
      <c r="AI949" s="135"/>
      <c r="AJ949" s="135"/>
      <c r="AK949" s="135"/>
      <c r="AL949" s="135"/>
    </row>
    <row r="950" spans="1:38" ht="13.5" thickBot="1" x14ac:dyDescent="0.25">
      <c r="A950" s="135"/>
      <c r="B950" s="135"/>
      <c r="C950" s="135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  <c r="AA950" s="135"/>
      <c r="AB950" s="135"/>
      <c r="AC950" s="135"/>
      <c r="AD950" s="135"/>
      <c r="AE950" s="135"/>
      <c r="AF950" s="135"/>
      <c r="AG950" s="135"/>
      <c r="AH950" s="135"/>
      <c r="AI950" s="135"/>
      <c r="AJ950" s="135"/>
      <c r="AK950" s="135"/>
      <c r="AL950" s="135"/>
    </row>
    <row r="951" spans="1:38" ht="13.5" thickBot="1" x14ac:dyDescent="0.25">
      <c r="A951" s="135"/>
      <c r="B951" s="135"/>
      <c r="C951" s="135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  <c r="AA951" s="135"/>
      <c r="AB951" s="135"/>
      <c r="AC951" s="135"/>
      <c r="AD951" s="135"/>
      <c r="AE951" s="135"/>
      <c r="AF951" s="135"/>
      <c r="AG951" s="135"/>
      <c r="AH951" s="135"/>
      <c r="AI951" s="135"/>
      <c r="AJ951" s="135"/>
      <c r="AK951" s="135"/>
      <c r="AL951" s="135"/>
    </row>
    <row r="952" spans="1:38" ht="13.5" thickBot="1" x14ac:dyDescent="0.25">
      <c r="A952" s="135"/>
      <c r="B952" s="135"/>
      <c r="C952" s="135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  <c r="AA952" s="135"/>
      <c r="AB952" s="135"/>
      <c r="AC952" s="135"/>
      <c r="AD952" s="135"/>
      <c r="AE952" s="135"/>
      <c r="AF952" s="135"/>
      <c r="AG952" s="135"/>
      <c r="AH952" s="135"/>
      <c r="AI952" s="135"/>
      <c r="AJ952" s="135"/>
      <c r="AK952" s="135"/>
      <c r="AL952" s="135"/>
    </row>
    <row r="953" spans="1:38" ht="13.5" thickBot="1" x14ac:dyDescent="0.25">
      <c r="A953" s="135"/>
      <c r="B953" s="135"/>
      <c r="C953" s="135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  <c r="AA953" s="135"/>
      <c r="AB953" s="135"/>
      <c r="AC953" s="135"/>
      <c r="AD953" s="135"/>
      <c r="AE953" s="135"/>
      <c r="AF953" s="135"/>
      <c r="AG953" s="135"/>
      <c r="AH953" s="135"/>
      <c r="AI953" s="135"/>
      <c r="AJ953" s="135"/>
      <c r="AK953" s="135"/>
      <c r="AL953" s="135"/>
    </row>
    <row r="954" spans="1:38" ht="13.5" thickBot="1" x14ac:dyDescent="0.25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  <c r="AA954" s="135"/>
      <c r="AB954" s="135"/>
      <c r="AC954" s="135"/>
      <c r="AD954" s="135"/>
      <c r="AE954" s="135"/>
      <c r="AF954" s="135"/>
      <c r="AG954" s="135"/>
      <c r="AH954" s="135"/>
      <c r="AI954" s="135"/>
      <c r="AJ954" s="135"/>
      <c r="AK954" s="135"/>
      <c r="AL954" s="135"/>
    </row>
    <row r="955" spans="1:38" ht="13.5" thickBot="1" x14ac:dyDescent="0.25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  <c r="AA955" s="135"/>
      <c r="AB955" s="135"/>
      <c r="AC955" s="135"/>
      <c r="AD955" s="135"/>
      <c r="AE955" s="135"/>
      <c r="AF955" s="135"/>
      <c r="AG955" s="135"/>
      <c r="AH955" s="135"/>
      <c r="AI955" s="135"/>
      <c r="AJ955" s="135"/>
      <c r="AK955" s="135"/>
      <c r="AL955" s="135"/>
    </row>
    <row r="956" spans="1:38" ht="13.5" thickBot="1" x14ac:dyDescent="0.25">
      <c r="A956" s="135"/>
      <c r="B956" s="135"/>
      <c r="C956" s="135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  <c r="AA956" s="135"/>
      <c r="AB956" s="135"/>
      <c r="AC956" s="135"/>
      <c r="AD956" s="135"/>
      <c r="AE956" s="135"/>
      <c r="AF956" s="135"/>
      <c r="AG956" s="135"/>
      <c r="AH956" s="135"/>
      <c r="AI956" s="135"/>
      <c r="AJ956" s="135"/>
      <c r="AK956" s="135"/>
      <c r="AL956" s="135"/>
    </row>
    <row r="957" spans="1:38" ht="13.5" thickBot="1" x14ac:dyDescent="0.25">
      <c r="A957" s="135"/>
      <c r="B957" s="135"/>
      <c r="C957" s="135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  <c r="AA957" s="135"/>
      <c r="AB957" s="135"/>
      <c r="AC957" s="135"/>
      <c r="AD957" s="135"/>
      <c r="AE957" s="135"/>
      <c r="AF957" s="135"/>
      <c r="AG957" s="135"/>
      <c r="AH957" s="135"/>
      <c r="AI957" s="135"/>
      <c r="AJ957" s="135"/>
      <c r="AK957" s="135"/>
      <c r="AL957" s="135"/>
    </row>
    <row r="958" spans="1:38" ht="13.5" thickBot="1" x14ac:dyDescent="0.25">
      <c r="A958" s="135"/>
      <c r="B958" s="135"/>
      <c r="C958" s="135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  <c r="AA958" s="135"/>
      <c r="AB958" s="135"/>
      <c r="AC958" s="135"/>
      <c r="AD958" s="135"/>
      <c r="AE958" s="135"/>
      <c r="AF958" s="135"/>
      <c r="AG958" s="135"/>
      <c r="AH958" s="135"/>
      <c r="AI958" s="135"/>
      <c r="AJ958" s="135"/>
      <c r="AK958" s="135"/>
      <c r="AL958" s="135"/>
    </row>
    <row r="959" spans="1:38" ht="13.5" thickBot="1" x14ac:dyDescent="0.25">
      <c r="A959" s="135"/>
      <c r="B959" s="135"/>
      <c r="C959" s="135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  <c r="AA959" s="135"/>
      <c r="AB959" s="135"/>
      <c r="AC959" s="135"/>
      <c r="AD959" s="135"/>
      <c r="AE959" s="135"/>
      <c r="AF959" s="135"/>
      <c r="AG959" s="135"/>
      <c r="AH959" s="135"/>
      <c r="AI959" s="135"/>
      <c r="AJ959" s="135"/>
      <c r="AK959" s="135"/>
      <c r="AL959" s="135"/>
    </row>
    <row r="960" spans="1:38" ht="13.5" thickBot="1" x14ac:dyDescent="0.25">
      <c r="A960" s="135"/>
      <c r="B960" s="135"/>
      <c r="C960" s="135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  <c r="AA960" s="135"/>
      <c r="AB960" s="135"/>
      <c r="AC960" s="135"/>
      <c r="AD960" s="135"/>
      <c r="AE960" s="135"/>
      <c r="AF960" s="135"/>
      <c r="AG960" s="135"/>
      <c r="AH960" s="135"/>
      <c r="AI960" s="135"/>
      <c r="AJ960" s="135"/>
      <c r="AK960" s="135"/>
      <c r="AL960" s="135"/>
    </row>
    <row r="961" spans="1:38" ht="13.5" thickBot="1" x14ac:dyDescent="0.25">
      <c r="A961" s="135"/>
      <c r="B961" s="135"/>
      <c r="C961" s="135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  <c r="AA961" s="135"/>
      <c r="AB961" s="135"/>
      <c r="AC961" s="135"/>
      <c r="AD961" s="135"/>
      <c r="AE961" s="135"/>
      <c r="AF961" s="135"/>
      <c r="AG961" s="135"/>
      <c r="AH961" s="135"/>
      <c r="AI961" s="135"/>
      <c r="AJ961" s="135"/>
      <c r="AK961" s="135"/>
      <c r="AL961" s="135"/>
    </row>
    <row r="962" spans="1:38" ht="13.5" thickBot="1" x14ac:dyDescent="0.25">
      <c r="A962" s="135"/>
      <c r="B962" s="135"/>
      <c r="C962" s="135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  <c r="AA962" s="135"/>
      <c r="AB962" s="135"/>
      <c r="AC962" s="135"/>
      <c r="AD962" s="135"/>
      <c r="AE962" s="135"/>
      <c r="AF962" s="135"/>
      <c r="AG962" s="135"/>
      <c r="AH962" s="135"/>
      <c r="AI962" s="135"/>
      <c r="AJ962" s="135"/>
      <c r="AK962" s="135"/>
      <c r="AL962" s="135"/>
    </row>
    <row r="963" spans="1:38" ht="13.5" thickBot="1" x14ac:dyDescent="0.25">
      <c r="A963" s="135"/>
      <c r="B963" s="135"/>
      <c r="C963" s="135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  <c r="AA963" s="135"/>
      <c r="AB963" s="135"/>
      <c r="AC963" s="135"/>
      <c r="AD963" s="135"/>
      <c r="AE963" s="135"/>
      <c r="AF963" s="135"/>
      <c r="AG963" s="135"/>
      <c r="AH963" s="135"/>
      <c r="AI963" s="135"/>
      <c r="AJ963" s="135"/>
      <c r="AK963" s="135"/>
      <c r="AL963" s="135"/>
    </row>
    <row r="964" spans="1:38" ht="13.5" thickBot="1" x14ac:dyDescent="0.25">
      <c r="A964" s="135"/>
      <c r="B964" s="135"/>
      <c r="C964" s="135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  <c r="AA964" s="135"/>
      <c r="AB964" s="135"/>
      <c r="AC964" s="135"/>
      <c r="AD964" s="135"/>
      <c r="AE964" s="135"/>
      <c r="AF964" s="135"/>
      <c r="AG964" s="135"/>
      <c r="AH964" s="135"/>
      <c r="AI964" s="135"/>
      <c r="AJ964" s="135"/>
      <c r="AK964" s="135"/>
      <c r="AL964" s="135"/>
    </row>
    <row r="965" spans="1:38" ht="13.5" thickBot="1" x14ac:dyDescent="0.25">
      <c r="A965" s="135"/>
      <c r="B965" s="135"/>
      <c r="C965" s="135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  <c r="AA965" s="135"/>
      <c r="AB965" s="135"/>
      <c r="AC965" s="135"/>
      <c r="AD965" s="135"/>
      <c r="AE965" s="135"/>
      <c r="AF965" s="135"/>
      <c r="AG965" s="135"/>
      <c r="AH965" s="135"/>
      <c r="AI965" s="135"/>
      <c r="AJ965" s="135"/>
      <c r="AK965" s="135"/>
      <c r="AL965" s="135"/>
    </row>
    <row r="966" spans="1:38" ht="13.5" thickBot="1" x14ac:dyDescent="0.25">
      <c r="A966" s="135"/>
      <c r="B966" s="135"/>
      <c r="C966" s="135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  <c r="AA966" s="135"/>
      <c r="AB966" s="135"/>
      <c r="AC966" s="135"/>
      <c r="AD966" s="135"/>
      <c r="AE966" s="135"/>
      <c r="AF966" s="135"/>
      <c r="AG966" s="135"/>
      <c r="AH966" s="135"/>
      <c r="AI966" s="135"/>
      <c r="AJ966" s="135"/>
      <c r="AK966" s="135"/>
      <c r="AL966" s="135"/>
    </row>
    <row r="967" spans="1:38" ht="13.5" thickBot="1" x14ac:dyDescent="0.25">
      <c r="A967" s="135"/>
      <c r="B967" s="135"/>
      <c r="C967" s="135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  <c r="AA967" s="135"/>
      <c r="AB967" s="135"/>
      <c r="AC967" s="135"/>
      <c r="AD967" s="135"/>
      <c r="AE967" s="135"/>
      <c r="AF967" s="135"/>
      <c r="AG967" s="135"/>
      <c r="AH967" s="135"/>
      <c r="AI967" s="135"/>
      <c r="AJ967" s="135"/>
      <c r="AK967" s="135"/>
      <c r="AL967" s="135"/>
    </row>
    <row r="968" spans="1:38" ht="13.5" thickBot="1" x14ac:dyDescent="0.25">
      <c r="A968" s="135"/>
      <c r="B968" s="135"/>
      <c r="C968" s="135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  <c r="AA968" s="135"/>
      <c r="AB968" s="135"/>
      <c r="AC968" s="135"/>
      <c r="AD968" s="135"/>
      <c r="AE968" s="135"/>
      <c r="AF968" s="135"/>
      <c r="AG968" s="135"/>
      <c r="AH968" s="135"/>
      <c r="AI968" s="135"/>
      <c r="AJ968" s="135"/>
      <c r="AK968" s="135"/>
      <c r="AL968" s="135"/>
    </row>
    <row r="969" spans="1:38" ht="13.5" thickBot="1" x14ac:dyDescent="0.25">
      <c r="A969" s="135"/>
      <c r="B969" s="135"/>
      <c r="C969" s="135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  <c r="AA969" s="135"/>
      <c r="AB969" s="135"/>
      <c r="AC969" s="135"/>
      <c r="AD969" s="135"/>
      <c r="AE969" s="135"/>
      <c r="AF969" s="135"/>
      <c r="AG969" s="135"/>
      <c r="AH969" s="135"/>
      <c r="AI969" s="135"/>
      <c r="AJ969" s="135"/>
      <c r="AK969" s="135"/>
      <c r="AL969" s="135"/>
    </row>
    <row r="970" spans="1:38" ht="13.5" thickBot="1" x14ac:dyDescent="0.25">
      <c r="A970" s="135"/>
      <c r="B970" s="135"/>
      <c r="C970" s="135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  <c r="AA970" s="135"/>
      <c r="AB970" s="135"/>
      <c r="AC970" s="135"/>
      <c r="AD970" s="135"/>
      <c r="AE970" s="135"/>
      <c r="AF970" s="135"/>
      <c r="AG970" s="135"/>
      <c r="AH970" s="135"/>
      <c r="AI970" s="135"/>
      <c r="AJ970" s="135"/>
      <c r="AK970" s="135"/>
      <c r="AL970" s="135"/>
    </row>
    <row r="971" spans="1:38" ht="13.5" thickBot="1" x14ac:dyDescent="0.25">
      <c r="A971" s="135"/>
      <c r="B971" s="135"/>
      <c r="C971" s="135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  <c r="AA971" s="135"/>
      <c r="AB971" s="135"/>
      <c r="AC971" s="135"/>
      <c r="AD971" s="135"/>
      <c r="AE971" s="135"/>
      <c r="AF971" s="135"/>
      <c r="AG971" s="135"/>
      <c r="AH971" s="135"/>
      <c r="AI971" s="135"/>
      <c r="AJ971" s="135"/>
      <c r="AK971" s="135"/>
      <c r="AL971" s="135"/>
    </row>
    <row r="972" spans="1:38" ht="13.5" thickBot="1" x14ac:dyDescent="0.25">
      <c r="A972" s="135"/>
      <c r="B972" s="135"/>
      <c r="C972" s="135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  <c r="AA972" s="135"/>
      <c r="AB972" s="135"/>
      <c r="AC972" s="135"/>
      <c r="AD972" s="135"/>
      <c r="AE972" s="135"/>
      <c r="AF972" s="135"/>
      <c r="AG972" s="135"/>
      <c r="AH972" s="135"/>
      <c r="AI972" s="135"/>
      <c r="AJ972" s="135"/>
      <c r="AK972" s="135"/>
      <c r="AL972" s="135"/>
    </row>
    <row r="973" spans="1:38" ht="13.5" thickBot="1" x14ac:dyDescent="0.25">
      <c r="A973" s="135"/>
      <c r="B973" s="135"/>
      <c r="C973" s="135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  <c r="AA973" s="135"/>
      <c r="AB973" s="135"/>
      <c r="AC973" s="135"/>
      <c r="AD973" s="135"/>
      <c r="AE973" s="135"/>
      <c r="AF973" s="135"/>
      <c r="AG973" s="135"/>
      <c r="AH973" s="135"/>
      <c r="AI973" s="135"/>
      <c r="AJ973" s="135"/>
      <c r="AK973" s="135"/>
      <c r="AL973" s="135"/>
    </row>
    <row r="974" spans="1:38" ht="13.5" thickBot="1" x14ac:dyDescent="0.25">
      <c r="A974" s="135"/>
      <c r="B974" s="135"/>
      <c r="C974" s="135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  <c r="AA974" s="135"/>
      <c r="AB974" s="135"/>
      <c r="AC974" s="135"/>
      <c r="AD974" s="135"/>
      <c r="AE974" s="135"/>
      <c r="AF974" s="135"/>
      <c r="AG974" s="135"/>
      <c r="AH974" s="135"/>
      <c r="AI974" s="135"/>
      <c r="AJ974" s="135"/>
      <c r="AK974" s="135"/>
      <c r="AL974" s="135"/>
    </row>
    <row r="975" spans="1:38" ht="13.5" thickBot="1" x14ac:dyDescent="0.25">
      <c r="A975" s="135"/>
      <c r="B975" s="135"/>
      <c r="C975" s="135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  <c r="AA975" s="135"/>
      <c r="AB975" s="135"/>
      <c r="AC975" s="135"/>
      <c r="AD975" s="135"/>
      <c r="AE975" s="135"/>
      <c r="AF975" s="135"/>
      <c r="AG975" s="135"/>
      <c r="AH975" s="135"/>
      <c r="AI975" s="135"/>
      <c r="AJ975" s="135"/>
      <c r="AK975" s="135"/>
      <c r="AL975" s="135"/>
    </row>
    <row r="976" spans="1:38" ht="13.5" thickBot="1" x14ac:dyDescent="0.25">
      <c r="A976" s="135"/>
      <c r="B976" s="135"/>
      <c r="C976" s="135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  <c r="AA976" s="135"/>
      <c r="AB976" s="135"/>
      <c r="AC976" s="135"/>
      <c r="AD976" s="135"/>
      <c r="AE976" s="135"/>
      <c r="AF976" s="135"/>
      <c r="AG976" s="135"/>
      <c r="AH976" s="135"/>
      <c r="AI976" s="135"/>
      <c r="AJ976" s="135"/>
      <c r="AK976" s="135"/>
      <c r="AL976" s="135"/>
    </row>
    <row r="977" spans="1:38" ht="13.5" thickBot="1" x14ac:dyDescent="0.25">
      <c r="A977" s="135"/>
      <c r="B977" s="135"/>
      <c r="C977" s="135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  <c r="AA977" s="135"/>
      <c r="AB977" s="135"/>
      <c r="AC977" s="135"/>
      <c r="AD977" s="135"/>
      <c r="AE977" s="135"/>
      <c r="AF977" s="135"/>
      <c r="AG977" s="135"/>
      <c r="AH977" s="135"/>
      <c r="AI977" s="135"/>
      <c r="AJ977" s="135"/>
      <c r="AK977" s="135"/>
      <c r="AL977" s="135"/>
    </row>
    <row r="978" spans="1:38" ht="13.5" thickBot="1" x14ac:dyDescent="0.25">
      <c r="A978" s="135"/>
      <c r="B978" s="135"/>
      <c r="C978" s="135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  <c r="AA978" s="135"/>
      <c r="AB978" s="135"/>
      <c r="AC978" s="135"/>
      <c r="AD978" s="135"/>
      <c r="AE978" s="135"/>
      <c r="AF978" s="135"/>
      <c r="AG978" s="135"/>
      <c r="AH978" s="135"/>
      <c r="AI978" s="135"/>
      <c r="AJ978" s="135"/>
      <c r="AK978" s="135"/>
      <c r="AL978" s="135"/>
    </row>
    <row r="979" spans="1:38" ht="13.5" thickBot="1" x14ac:dyDescent="0.25">
      <c r="A979" s="135"/>
      <c r="B979" s="135"/>
      <c r="C979" s="135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  <c r="AA979" s="135"/>
      <c r="AB979" s="135"/>
      <c r="AC979" s="135"/>
      <c r="AD979" s="135"/>
      <c r="AE979" s="135"/>
      <c r="AF979" s="135"/>
      <c r="AG979" s="135"/>
      <c r="AH979" s="135"/>
      <c r="AI979" s="135"/>
      <c r="AJ979" s="135"/>
      <c r="AK979" s="135"/>
      <c r="AL979" s="135"/>
    </row>
    <row r="980" spans="1:38" ht="13.5" thickBot="1" x14ac:dyDescent="0.25">
      <c r="A980" s="135"/>
      <c r="B980" s="135"/>
      <c r="C980" s="135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  <c r="AA980" s="135"/>
      <c r="AB980" s="135"/>
      <c r="AC980" s="135"/>
      <c r="AD980" s="135"/>
      <c r="AE980" s="135"/>
      <c r="AF980" s="135"/>
      <c r="AG980" s="135"/>
      <c r="AH980" s="135"/>
      <c r="AI980" s="135"/>
      <c r="AJ980" s="135"/>
      <c r="AK980" s="135"/>
      <c r="AL980" s="135"/>
    </row>
    <row r="981" spans="1:38" ht="13.5" thickBot="1" x14ac:dyDescent="0.25">
      <c r="A981" s="135"/>
      <c r="B981" s="135"/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  <c r="AA981" s="135"/>
      <c r="AB981" s="135"/>
      <c r="AC981" s="135"/>
      <c r="AD981" s="135"/>
      <c r="AE981" s="135"/>
      <c r="AF981" s="135"/>
      <c r="AG981" s="135"/>
      <c r="AH981" s="135"/>
      <c r="AI981" s="135"/>
      <c r="AJ981" s="135"/>
      <c r="AK981" s="135"/>
      <c r="AL981" s="135"/>
    </row>
    <row r="982" spans="1:38" ht="13.5" thickBot="1" x14ac:dyDescent="0.25">
      <c r="A982" s="135"/>
      <c r="B982" s="135"/>
      <c r="C982" s="135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  <c r="AA982" s="135"/>
      <c r="AB982" s="135"/>
      <c r="AC982" s="135"/>
      <c r="AD982" s="135"/>
      <c r="AE982" s="135"/>
      <c r="AF982" s="135"/>
      <c r="AG982" s="135"/>
      <c r="AH982" s="135"/>
      <c r="AI982" s="135"/>
      <c r="AJ982" s="135"/>
      <c r="AK982" s="135"/>
      <c r="AL982" s="135"/>
    </row>
    <row r="983" spans="1:38" ht="13.5" thickBot="1" x14ac:dyDescent="0.25">
      <c r="A983" s="135"/>
      <c r="B983" s="135"/>
      <c r="C983" s="135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  <c r="AA983" s="135"/>
      <c r="AB983" s="135"/>
      <c r="AC983" s="135"/>
      <c r="AD983" s="135"/>
      <c r="AE983" s="135"/>
      <c r="AF983" s="135"/>
      <c r="AG983" s="135"/>
      <c r="AH983" s="135"/>
      <c r="AI983" s="135"/>
      <c r="AJ983" s="135"/>
      <c r="AK983" s="135"/>
      <c r="AL983" s="135"/>
    </row>
    <row r="984" spans="1:38" ht="13.5" thickBot="1" x14ac:dyDescent="0.25">
      <c r="A984" s="135"/>
      <c r="B984" s="135"/>
      <c r="C984" s="135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  <c r="AA984" s="135"/>
      <c r="AB984" s="135"/>
      <c r="AC984" s="135"/>
      <c r="AD984" s="135"/>
      <c r="AE984" s="135"/>
      <c r="AF984" s="135"/>
      <c r="AG984" s="135"/>
      <c r="AH984" s="135"/>
      <c r="AI984" s="135"/>
      <c r="AJ984" s="135"/>
      <c r="AK984" s="135"/>
      <c r="AL984" s="135"/>
    </row>
    <row r="985" spans="1:38" ht="13.5" thickBot="1" x14ac:dyDescent="0.25">
      <c r="A985" s="135"/>
      <c r="B985" s="135"/>
      <c r="C985" s="135"/>
      <c r="D985" s="135"/>
      <c r="E985" s="135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  <c r="AA985" s="135"/>
      <c r="AB985" s="135"/>
      <c r="AC985" s="135"/>
      <c r="AD985" s="135"/>
      <c r="AE985" s="135"/>
      <c r="AF985" s="135"/>
      <c r="AG985" s="135"/>
      <c r="AH985" s="135"/>
      <c r="AI985" s="135"/>
      <c r="AJ985" s="135"/>
      <c r="AK985" s="135"/>
      <c r="AL985" s="135"/>
    </row>
    <row r="986" spans="1:38" ht="13.5" thickBot="1" x14ac:dyDescent="0.25">
      <c r="A986" s="135"/>
      <c r="B986" s="135"/>
      <c r="C986" s="135"/>
      <c r="D986" s="135"/>
      <c r="E986" s="135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  <c r="Z986" s="135"/>
      <c r="AA986" s="135"/>
      <c r="AB986" s="135"/>
      <c r="AC986" s="135"/>
      <c r="AD986" s="135"/>
      <c r="AE986" s="135"/>
      <c r="AF986" s="135"/>
      <c r="AG986" s="135"/>
      <c r="AH986" s="135"/>
      <c r="AI986" s="135"/>
      <c r="AJ986" s="135"/>
      <c r="AK986" s="135"/>
      <c r="AL986" s="135"/>
    </row>
    <row r="987" spans="1:38" ht="13.5" thickBot="1" x14ac:dyDescent="0.25">
      <c r="A987" s="135"/>
      <c r="B987" s="135"/>
      <c r="C987" s="135"/>
      <c r="D987" s="135"/>
      <c r="E987" s="135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  <c r="Z987" s="135"/>
      <c r="AA987" s="135"/>
      <c r="AB987" s="135"/>
      <c r="AC987" s="135"/>
      <c r="AD987" s="135"/>
      <c r="AE987" s="135"/>
      <c r="AF987" s="135"/>
      <c r="AG987" s="135"/>
      <c r="AH987" s="135"/>
      <c r="AI987" s="135"/>
      <c r="AJ987" s="135"/>
      <c r="AK987" s="135"/>
      <c r="AL987" s="135"/>
    </row>
    <row r="988" spans="1:38" ht="13.5" thickBot="1" x14ac:dyDescent="0.25">
      <c r="A988" s="135"/>
      <c r="B988" s="135"/>
      <c r="C988" s="135"/>
      <c r="D988" s="135"/>
      <c r="E988" s="135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  <c r="Z988" s="135"/>
      <c r="AA988" s="135"/>
      <c r="AB988" s="135"/>
      <c r="AC988" s="135"/>
      <c r="AD988" s="135"/>
      <c r="AE988" s="135"/>
      <c r="AF988" s="135"/>
      <c r="AG988" s="135"/>
      <c r="AH988" s="135"/>
      <c r="AI988" s="135"/>
      <c r="AJ988" s="135"/>
      <c r="AK988" s="135"/>
      <c r="AL988" s="135"/>
    </row>
    <row r="989" spans="1:38" ht="13.5" thickBot="1" x14ac:dyDescent="0.25">
      <c r="A989" s="135"/>
      <c r="B989" s="135"/>
      <c r="C989" s="135"/>
      <c r="D989" s="135"/>
      <c r="E989" s="135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  <c r="Z989" s="135"/>
      <c r="AA989" s="135"/>
      <c r="AB989" s="135"/>
      <c r="AC989" s="135"/>
      <c r="AD989" s="135"/>
      <c r="AE989" s="135"/>
      <c r="AF989" s="135"/>
      <c r="AG989" s="135"/>
      <c r="AH989" s="135"/>
      <c r="AI989" s="135"/>
      <c r="AJ989" s="135"/>
      <c r="AK989" s="135"/>
      <c r="AL989" s="135"/>
    </row>
    <row r="990" spans="1:38" ht="13.5" thickBot="1" x14ac:dyDescent="0.25">
      <c r="A990" s="135"/>
      <c r="B990" s="135"/>
      <c r="C990" s="135"/>
      <c r="D990" s="135"/>
      <c r="E990" s="135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  <c r="Z990" s="135"/>
      <c r="AA990" s="135"/>
      <c r="AB990" s="135"/>
      <c r="AC990" s="135"/>
      <c r="AD990" s="135"/>
      <c r="AE990" s="135"/>
      <c r="AF990" s="135"/>
      <c r="AG990" s="135"/>
      <c r="AH990" s="135"/>
      <c r="AI990" s="135"/>
      <c r="AJ990" s="135"/>
      <c r="AK990" s="135"/>
      <c r="AL990" s="135"/>
    </row>
    <row r="991" spans="1:38" ht="13.5" thickBot="1" x14ac:dyDescent="0.25">
      <c r="A991" s="135"/>
      <c r="B991" s="135"/>
      <c r="C991" s="135"/>
      <c r="D991" s="135"/>
      <c r="E991" s="135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  <c r="Z991" s="135"/>
      <c r="AA991" s="135"/>
      <c r="AB991" s="135"/>
      <c r="AC991" s="135"/>
      <c r="AD991" s="135"/>
      <c r="AE991" s="135"/>
      <c r="AF991" s="135"/>
      <c r="AG991" s="135"/>
      <c r="AH991" s="135"/>
      <c r="AI991" s="135"/>
      <c r="AJ991" s="135"/>
      <c r="AK991" s="135"/>
      <c r="AL991" s="135"/>
    </row>
    <row r="992" spans="1:38" ht="13.5" thickBot="1" x14ac:dyDescent="0.25">
      <c r="A992" s="135"/>
      <c r="B992" s="135"/>
      <c r="C992" s="135"/>
      <c r="D992" s="135"/>
      <c r="E992" s="135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  <c r="Z992" s="135"/>
      <c r="AA992" s="135"/>
      <c r="AB992" s="135"/>
      <c r="AC992" s="135"/>
      <c r="AD992" s="135"/>
      <c r="AE992" s="135"/>
      <c r="AF992" s="135"/>
      <c r="AG992" s="135"/>
      <c r="AH992" s="135"/>
      <c r="AI992" s="135"/>
      <c r="AJ992" s="135"/>
      <c r="AK992" s="135"/>
      <c r="AL992" s="135"/>
    </row>
    <row r="993" spans="1:38" ht="13.5" thickBot="1" x14ac:dyDescent="0.25">
      <c r="A993" s="135"/>
      <c r="B993" s="135"/>
      <c r="C993" s="135"/>
      <c r="D993" s="135"/>
      <c r="E993" s="135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  <c r="Z993" s="135"/>
      <c r="AA993" s="135"/>
      <c r="AB993" s="135"/>
      <c r="AC993" s="135"/>
      <c r="AD993" s="135"/>
      <c r="AE993" s="135"/>
      <c r="AF993" s="135"/>
      <c r="AG993" s="135"/>
      <c r="AH993" s="135"/>
      <c r="AI993" s="135"/>
      <c r="AJ993" s="135"/>
      <c r="AK993" s="135"/>
      <c r="AL993" s="135"/>
    </row>
    <row r="994" spans="1:38" ht="13.5" thickBot="1" x14ac:dyDescent="0.25">
      <c r="A994" s="135"/>
      <c r="B994" s="135"/>
      <c r="C994" s="135"/>
      <c r="D994" s="135"/>
      <c r="E994" s="135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  <c r="Z994" s="135"/>
      <c r="AA994" s="135"/>
      <c r="AB994" s="135"/>
      <c r="AC994" s="135"/>
      <c r="AD994" s="135"/>
      <c r="AE994" s="135"/>
      <c r="AF994" s="135"/>
      <c r="AG994" s="135"/>
      <c r="AH994" s="135"/>
      <c r="AI994" s="135"/>
      <c r="AJ994" s="135"/>
      <c r="AK994" s="135"/>
      <c r="AL994" s="135"/>
    </row>
    <row r="995" spans="1:38" ht="13.5" thickBot="1" x14ac:dyDescent="0.25">
      <c r="A995" s="135"/>
      <c r="B995" s="135"/>
      <c r="C995" s="135"/>
      <c r="D995" s="135"/>
      <c r="E995" s="135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  <c r="Z995" s="135"/>
      <c r="AA995" s="135"/>
      <c r="AB995" s="135"/>
      <c r="AC995" s="135"/>
      <c r="AD995" s="135"/>
      <c r="AE995" s="135"/>
      <c r="AF995" s="135"/>
      <c r="AG995" s="135"/>
      <c r="AH995" s="135"/>
      <c r="AI995" s="135"/>
      <c r="AJ995" s="135"/>
      <c r="AK995" s="135"/>
      <c r="AL995" s="135"/>
    </row>
    <row r="996" spans="1:38" ht="13.5" thickBot="1" x14ac:dyDescent="0.25">
      <c r="A996" s="135"/>
      <c r="B996" s="135"/>
      <c r="C996" s="135"/>
      <c r="D996" s="135"/>
      <c r="E996" s="135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  <c r="Z996" s="135"/>
      <c r="AA996" s="135"/>
      <c r="AB996" s="135"/>
      <c r="AC996" s="135"/>
      <c r="AD996" s="135"/>
      <c r="AE996" s="135"/>
      <c r="AF996" s="135"/>
      <c r="AG996" s="135"/>
      <c r="AH996" s="135"/>
      <c r="AI996" s="135"/>
      <c r="AJ996" s="135"/>
      <c r="AK996" s="135"/>
      <c r="AL996" s="135"/>
    </row>
    <row r="997" spans="1:38" ht="13.5" thickBot="1" x14ac:dyDescent="0.25">
      <c r="A997" s="135"/>
      <c r="B997" s="135"/>
      <c r="C997" s="135"/>
      <c r="D997" s="135"/>
      <c r="E997" s="135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  <c r="Z997" s="135"/>
      <c r="AA997" s="135"/>
      <c r="AB997" s="135"/>
      <c r="AC997" s="135"/>
      <c r="AD997" s="135"/>
      <c r="AE997" s="135"/>
      <c r="AF997" s="135"/>
      <c r="AG997" s="135"/>
      <c r="AH997" s="135"/>
      <c r="AI997" s="135"/>
      <c r="AJ997" s="135"/>
      <c r="AK997" s="135"/>
      <c r="AL997" s="135"/>
    </row>
    <row r="998" spans="1:38" ht="13.5" thickBot="1" x14ac:dyDescent="0.25">
      <c r="A998" s="135"/>
      <c r="B998" s="135"/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  <c r="Z998" s="135"/>
      <c r="AA998" s="135"/>
      <c r="AB998" s="135"/>
      <c r="AC998" s="135"/>
      <c r="AD998" s="135"/>
      <c r="AE998" s="135"/>
      <c r="AF998" s="135"/>
      <c r="AG998" s="135"/>
      <c r="AH998" s="135"/>
      <c r="AI998" s="135"/>
      <c r="AJ998" s="135"/>
      <c r="AK998" s="135"/>
      <c r="AL998" s="135"/>
    </row>
    <row r="999" spans="1:38" ht="13.5" thickBot="1" x14ac:dyDescent="0.25">
      <c r="A999" s="135"/>
      <c r="B999" s="135"/>
      <c r="C999" s="135"/>
      <c r="D999" s="135"/>
      <c r="E999" s="135"/>
      <c r="F999" s="135"/>
      <c r="G999" s="135"/>
      <c r="H999" s="135"/>
      <c r="I999" s="135"/>
      <c r="J999" s="135"/>
      <c r="K999" s="135"/>
      <c r="L999" s="135"/>
      <c r="M999" s="135"/>
      <c r="N999" s="135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  <c r="Y999" s="135"/>
      <c r="Z999" s="135"/>
      <c r="AA999" s="135"/>
      <c r="AB999" s="135"/>
      <c r="AC999" s="135"/>
      <c r="AD999" s="135"/>
      <c r="AE999" s="135"/>
      <c r="AF999" s="135"/>
      <c r="AG999" s="135"/>
      <c r="AH999" s="135"/>
      <c r="AI999" s="135"/>
      <c r="AJ999" s="135"/>
      <c r="AK999" s="135"/>
      <c r="AL999" s="135"/>
    </row>
    <row r="1000" spans="1:38" ht="13.5" thickBot="1" x14ac:dyDescent="0.25">
      <c r="A1000" s="135"/>
      <c r="B1000" s="135"/>
      <c r="C1000" s="135"/>
      <c r="D1000" s="135"/>
      <c r="E1000" s="135"/>
      <c r="F1000" s="135"/>
      <c r="G1000" s="135"/>
      <c r="H1000" s="135"/>
      <c r="I1000" s="135"/>
      <c r="J1000" s="135"/>
      <c r="K1000" s="135"/>
      <c r="L1000" s="135"/>
      <c r="M1000" s="135"/>
      <c r="N1000" s="135"/>
      <c r="O1000" s="135"/>
      <c r="P1000" s="135"/>
      <c r="Q1000" s="135"/>
      <c r="R1000" s="135"/>
      <c r="S1000" s="135"/>
      <c r="T1000" s="135"/>
      <c r="U1000" s="135"/>
      <c r="V1000" s="135"/>
      <c r="W1000" s="135"/>
      <c r="X1000" s="135"/>
      <c r="Y1000" s="135"/>
      <c r="Z1000" s="135"/>
      <c r="AA1000" s="135"/>
      <c r="AB1000" s="135"/>
      <c r="AC1000" s="135"/>
      <c r="AD1000" s="135"/>
      <c r="AE1000" s="135"/>
      <c r="AF1000" s="135"/>
      <c r="AG1000" s="135"/>
      <c r="AH1000" s="135"/>
      <c r="AI1000" s="135"/>
      <c r="AJ1000" s="135"/>
      <c r="AK1000" s="135"/>
      <c r="AL1000" s="135"/>
    </row>
    <row r="1001" spans="1:38" ht="13.5" thickBot="1" x14ac:dyDescent="0.25">
      <c r="A1001" s="135"/>
      <c r="B1001" s="135"/>
      <c r="C1001" s="135"/>
      <c r="D1001" s="135"/>
      <c r="E1001" s="135"/>
      <c r="F1001" s="135"/>
      <c r="G1001" s="135"/>
      <c r="H1001" s="135"/>
      <c r="I1001" s="135"/>
      <c r="J1001" s="135"/>
      <c r="K1001" s="135"/>
      <c r="L1001" s="135"/>
      <c r="M1001" s="135"/>
      <c r="N1001" s="135"/>
      <c r="O1001" s="135"/>
      <c r="P1001" s="135"/>
      <c r="Q1001" s="135"/>
      <c r="R1001" s="135"/>
      <c r="S1001" s="135"/>
      <c r="T1001" s="135"/>
      <c r="U1001" s="135"/>
      <c r="V1001" s="135"/>
      <c r="W1001" s="135"/>
      <c r="X1001" s="135"/>
      <c r="Y1001" s="135"/>
      <c r="Z1001" s="135"/>
      <c r="AA1001" s="135"/>
      <c r="AB1001" s="135"/>
      <c r="AC1001" s="135"/>
      <c r="AD1001" s="135"/>
      <c r="AE1001" s="135"/>
      <c r="AF1001" s="135"/>
      <c r="AG1001" s="135"/>
      <c r="AH1001" s="135"/>
      <c r="AI1001" s="135"/>
      <c r="AJ1001" s="135"/>
      <c r="AK1001" s="135"/>
      <c r="AL1001" s="135"/>
    </row>
    <row r="1002" spans="1:38" ht="13.5" thickBot="1" x14ac:dyDescent="0.25">
      <c r="A1002" s="135"/>
      <c r="B1002" s="135"/>
      <c r="C1002" s="135"/>
      <c r="D1002" s="135"/>
      <c r="E1002" s="135"/>
      <c r="F1002" s="135"/>
      <c r="G1002" s="135"/>
      <c r="H1002" s="135"/>
      <c r="I1002" s="135"/>
      <c r="J1002" s="135"/>
      <c r="K1002" s="135"/>
      <c r="L1002" s="135"/>
      <c r="M1002" s="135"/>
      <c r="N1002" s="135"/>
      <c r="O1002" s="135"/>
      <c r="P1002" s="135"/>
      <c r="Q1002" s="135"/>
      <c r="R1002" s="135"/>
      <c r="S1002" s="135"/>
      <c r="T1002" s="135"/>
      <c r="U1002" s="135"/>
      <c r="V1002" s="135"/>
      <c r="W1002" s="135"/>
      <c r="X1002" s="135"/>
      <c r="Y1002" s="135"/>
      <c r="Z1002" s="135"/>
      <c r="AA1002" s="135"/>
      <c r="AB1002" s="135"/>
      <c r="AC1002" s="135"/>
      <c r="AD1002" s="135"/>
      <c r="AE1002" s="135"/>
      <c r="AF1002" s="135"/>
      <c r="AG1002" s="135"/>
      <c r="AH1002" s="135"/>
      <c r="AI1002" s="135"/>
      <c r="AJ1002" s="135"/>
      <c r="AK1002" s="135"/>
      <c r="AL1002" s="135"/>
    </row>
    <row r="1003" spans="1:38" ht="13.5" thickBot="1" x14ac:dyDescent="0.25">
      <c r="A1003" s="135"/>
      <c r="B1003" s="135"/>
      <c r="C1003" s="135"/>
      <c r="D1003" s="135"/>
      <c r="E1003" s="135"/>
      <c r="F1003" s="135"/>
      <c r="G1003" s="135"/>
      <c r="H1003" s="135"/>
      <c r="I1003" s="135"/>
      <c r="J1003" s="135"/>
      <c r="K1003" s="135"/>
      <c r="L1003" s="135"/>
      <c r="M1003" s="135"/>
      <c r="N1003" s="135"/>
      <c r="O1003" s="135"/>
      <c r="P1003" s="135"/>
      <c r="Q1003" s="135"/>
      <c r="R1003" s="135"/>
      <c r="S1003" s="135"/>
      <c r="T1003" s="135"/>
      <c r="U1003" s="135"/>
      <c r="V1003" s="135"/>
      <c r="W1003" s="135"/>
      <c r="X1003" s="135"/>
      <c r="Y1003" s="135"/>
      <c r="Z1003" s="135"/>
      <c r="AA1003" s="135"/>
      <c r="AB1003" s="135"/>
      <c r="AC1003" s="135"/>
      <c r="AD1003" s="135"/>
      <c r="AE1003" s="135"/>
      <c r="AF1003" s="135"/>
      <c r="AG1003" s="135"/>
      <c r="AH1003" s="135"/>
      <c r="AI1003" s="135"/>
      <c r="AJ1003" s="135"/>
      <c r="AK1003" s="135"/>
      <c r="AL1003" s="135"/>
    </row>
    <row r="1004" spans="1:38" ht="13.5" thickBot="1" x14ac:dyDescent="0.25">
      <c r="A1004" s="135"/>
      <c r="B1004" s="135"/>
      <c r="C1004" s="135"/>
      <c r="D1004" s="135"/>
      <c r="E1004" s="135"/>
      <c r="F1004" s="135"/>
      <c r="G1004" s="135"/>
      <c r="H1004" s="135"/>
      <c r="I1004" s="135"/>
      <c r="J1004" s="135"/>
      <c r="K1004" s="135"/>
      <c r="L1004" s="135"/>
      <c r="M1004" s="135"/>
      <c r="N1004" s="135"/>
      <c r="O1004" s="135"/>
      <c r="P1004" s="135"/>
      <c r="Q1004" s="135"/>
      <c r="R1004" s="135"/>
      <c r="S1004" s="135"/>
      <c r="T1004" s="135"/>
      <c r="U1004" s="135"/>
      <c r="V1004" s="135"/>
      <c r="W1004" s="135"/>
      <c r="X1004" s="135"/>
      <c r="Y1004" s="135"/>
      <c r="Z1004" s="135"/>
      <c r="AA1004" s="135"/>
      <c r="AB1004" s="135"/>
      <c r="AC1004" s="135"/>
      <c r="AD1004" s="135"/>
      <c r="AE1004" s="135"/>
      <c r="AF1004" s="135"/>
      <c r="AG1004" s="135"/>
      <c r="AH1004" s="135"/>
      <c r="AI1004" s="135"/>
      <c r="AJ1004" s="135"/>
      <c r="AK1004" s="135"/>
      <c r="AL1004" s="135"/>
    </row>
    <row r="1005" spans="1:38" ht="13.5" thickBot="1" x14ac:dyDescent="0.25">
      <c r="A1005" s="135"/>
      <c r="B1005" s="135"/>
      <c r="C1005" s="135"/>
      <c r="D1005" s="135"/>
      <c r="E1005" s="135"/>
      <c r="F1005" s="135"/>
      <c r="G1005" s="135"/>
      <c r="H1005" s="135"/>
      <c r="I1005" s="135"/>
      <c r="J1005" s="135"/>
      <c r="K1005" s="135"/>
      <c r="L1005" s="135"/>
      <c r="M1005" s="135"/>
      <c r="N1005" s="135"/>
      <c r="O1005" s="135"/>
      <c r="P1005" s="135"/>
      <c r="Q1005" s="135"/>
      <c r="R1005" s="135"/>
      <c r="S1005" s="135"/>
      <c r="T1005" s="135"/>
      <c r="U1005" s="135"/>
      <c r="V1005" s="135"/>
      <c r="W1005" s="135"/>
      <c r="X1005" s="135"/>
      <c r="Y1005" s="135"/>
      <c r="Z1005" s="135"/>
      <c r="AA1005" s="135"/>
      <c r="AB1005" s="135"/>
      <c r="AC1005" s="135"/>
      <c r="AD1005" s="135"/>
      <c r="AE1005" s="135"/>
      <c r="AF1005" s="135"/>
      <c r="AG1005" s="135"/>
      <c r="AH1005" s="135"/>
      <c r="AI1005" s="135"/>
      <c r="AJ1005" s="135"/>
      <c r="AK1005" s="135"/>
      <c r="AL1005" s="135"/>
    </row>
    <row r="1006" spans="1:38" ht="13.5" thickBot="1" x14ac:dyDescent="0.25">
      <c r="A1006" s="135"/>
      <c r="B1006" s="135"/>
      <c r="C1006" s="135"/>
      <c r="D1006" s="135"/>
      <c r="E1006" s="135"/>
      <c r="F1006" s="135"/>
      <c r="G1006" s="135"/>
      <c r="H1006" s="135"/>
      <c r="I1006" s="135"/>
      <c r="J1006" s="135"/>
      <c r="K1006" s="135"/>
      <c r="L1006" s="135"/>
      <c r="M1006" s="135"/>
      <c r="N1006" s="135"/>
      <c r="O1006" s="135"/>
      <c r="P1006" s="135"/>
      <c r="Q1006" s="135"/>
      <c r="R1006" s="135"/>
      <c r="S1006" s="135"/>
      <c r="T1006" s="135"/>
      <c r="U1006" s="135"/>
      <c r="V1006" s="135"/>
      <c r="W1006" s="135"/>
      <c r="X1006" s="135"/>
      <c r="Y1006" s="135"/>
      <c r="Z1006" s="135"/>
      <c r="AA1006" s="135"/>
      <c r="AB1006" s="135"/>
      <c r="AC1006" s="135"/>
      <c r="AD1006" s="135"/>
      <c r="AE1006" s="135"/>
      <c r="AF1006" s="135"/>
      <c r="AG1006" s="135"/>
      <c r="AH1006" s="135"/>
      <c r="AI1006" s="135"/>
      <c r="AJ1006" s="135"/>
      <c r="AK1006" s="135"/>
      <c r="AL1006" s="135"/>
    </row>
    <row r="1007" spans="1:38" ht="13.5" thickBot="1" x14ac:dyDescent="0.25">
      <c r="A1007" s="135"/>
      <c r="B1007" s="135"/>
      <c r="C1007" s="135"/>
      <c r="D1007" s="135"/>
      <c r="E1007" s="135"/>
      <c r="F1007" s="135"/>
      <c r="G1007" s="135"/>
      <c r="H1007" s="135"/>
      <c r="I1007" s="135"/>
      <c r="J1007" s="135"/>
      <c r="K1007" s="135"/>
      <c r="L1007" s="135"/>
      <c r="M1007" s="135"/>
      <c r="N1007" s="135"/>
      <c r="O1007" s="135"/>
      <c r="P1007" s="135"/>
      <c r="Q1007" s="135"/>
      <c r="R1007" s="135"/>
      <c r="S1007" s="135"/>
      <c r="T1007" s="135"/>
      <c r="U1007" s="135"/>
      <c r="V1007" s="135"/>
      <c r="W1007" s="135"/>
      <c r="X1007" s="135"/>
      <c r="Y1007" s="135"/>
      <c r="Z1007" s="135"/>
      <c r="AA1007" s="135"/>
      <c r="AB1007" s="135"/>
      <c r="AC1007" s="135"/>
      <c r="AD1007" s="135"/>
      <c r="AE1007" s="135"/>
      <c r="AF1007" s="135"/>
      <c r="AG1007" s="135"/>
      <c r="AH1007" s="135"/>
      <c r="AI1007" s="135"/>
      <c r="AJ1007" s="135"/>
      <c r="AK1007" s="135"/>
      <c r="AL1007" s="135"/>
    </row>
    <row r="1008" spans="1:38" ht="13.5" thickBot="1" x14ac:dyDescent="0.25">
      <c r="A1008" s="135"/>
      <c r="B1008" s="135"/>
      <c r="C1008" s="135"/>
      <c r="D1008" s="135"/>
      <c r="E1008" s="135"/>
      <c r="F1008" s="135"/>
      <c r="G1008" s="135"/>
      <c r="H1008" s="135"/>
      <c r="I1008" s="135"/>
      <c r="J1008" s="135"/>
      <c r="K1008" s="135"/>
      <c r="L1008" s="135"/>
      <c r="M1008" s="135"/>
      <c r="N1008" s="135"/>
      <c r="O1008" s="135"/>
      <c r="P1008" s="135"/>
      <c r="Q1008" s="135"/>
      <c r="R1008" s="135"/>
      <c r="S1008" s="135"/>
      <c r="T1008" s="135"/>
      <c r="U1008" s="135"/>
      <c r="V1008" s="135"/>
      <c r="W1008" s="135"/>
      <c r="X1008" s="135"/>
      <c r="Y1008" s="135"/>
      <c r="Z1008" s="135"/>
      <c r="AA1008" s="135"/>
      <c r="AB1008" s="135"/>
      <c r="AC1008" s="135"/>
      <c r="AD1008" s="135"/>
      <c r="AE1008" s="135"/>
      <c r="AF1008" s="135"/>
      <c r="AG1008" s="135"/>
      <c r="AH1008" s="135"/>
      <c r="AI1008" s="135"/>
      <c r="AJ1008" s="135"/>
      <c r="AK1008" s="135"/>
      <c r="AL1008" s="135"/>
    </row>
  </sheetData>
  <pageMargins left="0.7" right="0.7" top="0.78740157499999996" bottom="0.78740157499999996" header="0.3" footer="0.3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76"/>
  <sheetViews>
    <sheetView workbookViewId="0">
      <selection activeCell="AG65" sqref="AG65"/>
    </sheetView>
  </sheetViews>
  <sheetFormatPr defaultColWidth="11.42578125" defaultRowHeight="15" x14ac:dyDescent="0.25"/>
  <cols>
    <col min="1" max="1" width="7.140625" customWidth="1"/>
    <col min="2" max="2" width="30.85546875" customWidth="1"/>
    <col min="3" max="19" width="0" hidden="1" customWidth="1"/>
    <col min="20" max="20" width="9.85546875" customWidth="1"/>
    <col min="21" max="21" width="9.42578125" customWidth="1"/>
    <col min="22" max="22" width="9.5703125" customWidth="1"/>
    <col min="23" max="23" width="9.85546875" customWidth="1"/>
    <col min="24" max="24" width="22.7109375" customWidth="1"/>
    <col min="25" max="31" width="0" hidden="1" customWidth="1"/>
  </cols>
  <sheetData>
    <row r="1" spans="1:31" ht="15.75" thickBot="1" x14ac:dyDescent="0.3">
      <c r="A1" s="6" t="s">
        <v>2</v>
      </c>
      <c r="B1" s="5" t="s">
        <v>3</v>
      </c>
      <c r="C1" s="3" t="s">
        <v>4</v>
      </c>
      <c r="D1" s="3" t="s">
        <v>5</v>
      </c>
      <c r="E1" s="3" t="s">
        <v>6</v>
      </c>
      <c r="F1" s="7" t="s">
        <v>7</v>
      </c>
      <c r="G1" s="8" t="s">
        <v>4</v>
      </c>
      <c r="H1" s="9" t="s">
        <v>8</v>
      </c>
      <c r="I1" s="10" t="s">
        <v>9</v>
      </c>
      <c r="J1" s="8" t="s">
        <v>84</v>
      </c>
      <c r="K1" s="11" t="s">
        <v>86</v>
      </c>
      <c r="L1" s="8" t="s">
        <v>5</v>
      </c>
      <c r="M1" s="8" t="s">
        <v>6</v>
      </c>
      <c r="N1" s="12" t="s">
        <v>7</v>
      </c>
      <c r="O1" s="3" t="s">
        <v>4</v>
      </c>
      <c r="P1" s="9" t="s">
        <v>8</v>
      </c>
      <c r="Q1" s="10" t="s">
        <v>9</v>
      </c>
      <c r="R1" s="8" t="s">
        <v>85</v>
      </c>
      <c r="S1" s="11" t="s">
        <v>86</v>
      </c>
      <c r="T1" s="12" t="s">
        <v>7</v>
      </c>
      <c r="U1" s="5" t="s">
        <v>8</v>
      </c>
      <c r="V1" s="10" t="s">
        <v>9</v>
      </c>
      <c r="W1" s="8" t="s">
        <v>84</v>
      </c>
      <c r="X1" s="11" t="s">
        <v>86</v>
      </c>
      <c r="Y1" s="8" t="s">
        <v>5</v>
      </c>
      <c r="Z1" s="8" t="s">
        <v>6</v>
      </c>
      <c r="AA1" s="12" t="s">
        <v>7</v>
      </c>
      <c r="AB1" s="9" t="s">
        <v>8</v>
      </c>
      <c r="AC1" s="13" t="s">
        <v>9</v>
      </c>
      <c r="AD1" s="14" t="s">
        <v>84</v>
      </c>
      <c r="AE1" s="15" t="s">
        <v>86</v>
      </c>
    </row>
    <row r="2" spans="1:31" ht="16.5" thickTop="1" thickBot="1" x14ac:dyDescent="0.3">
      <c r="A2" s="16">
        <v>3000</v>
      </c>
      <c r="B2" s="17" t="s">
        <v>10</v>
      </c>
      <c r="C2" s="16">
        <v>23.75</v>
      </c>
      <c r="D2" s="16">
        <v>13</v>
      </c>
      <c r="E2" s="16">
        <v>32.555</v>
      </c>
      <c r="F2" s="18">
        <v>11100</v>
      </c>
      <c r="G2" s="18">
        <v>0</v>
      </c>
      <c r="H2" s="19">
        <v>9010</v>
      </c>
      <c r="I2" s="20">
        <f t="shared" ref="I2:I17" si="0">SUM(Q2+V2+AC2)</f>
        <v>3000</v>
      </c>
      <c r="J2" s="21">
        <f t="shared" ref="J2:J17" si="1">SUM(R2+W2+AD2)</f>
        <v>0</v>
      </c>
      <c r="K2" s="22"/>
      <c r="L2" s="21">
        <v>5</v>
      </c>
      <c r="M2" s="21">
        <v>24.98</v>
      </c>
      <c r="N2" s="23">
        <v>5000</v>
      </c>
      <c r="O2" s="23">
        <v>16.75</v>
      </c>
      <c r="P2" s="19">
        <v>6020</v>
      </c>
      <c r="Q2" s="20">
        <v>0</v>
      </c>
      <c r="R2" s="21"/>
      <c r="S2" s="22"/>
      <c r="T2" s="23">
        <v>3000</v>
      </c>
      <c r="U2" s="19">
        <v>2990</v>
      </c>
      <c r="V2" s="20">
        <v>3000</v>
      </c>
      <c r="W2" s="21"/>
      <c r="X2" s="22"/>
      <c r="Y2" s="21">
        <v>8</v>
      </c>
      <c r="Z2" s="21">
        <v>3.4249999999999998</v>
      </c>
      <c r="AA2" s="23">
        <v>3100</v>
      </c>
      <c r="AB2" s="23">
        <v>0</v>
      </c>
      <c r="AC2" s="24">
        <v>0</v>
      </c>
      <c r="AD2" s="25">
        <v>0</v>
      </c>
      <c r="AE2" s="26">
        <v>0</v>
      </c>
    </row>
    <row r="3" spans="1:31" ht="15.75" thickBot="1" x14ac:dyDescent="0.3">
      <c r="A3" s="16">
        <v>3020</v>
      </c>
      <c r="B3" s="17" t="s">
        <v>11</v>
      </c>
      <c r="C3" s="16">
        <v>39.485999999999997</v>
      </c>
      <c r="D3" s="16">
        <v>73</v>
      </c>
      <c r="E3" s="16">
        <v>87.614000000000004</v>
      </c>
      <c r="F3" s="18">
        <v>100000</v>
      </c>
      <c r="G3" s="18">
        <v>15.18</v>
      </c>
      <c r="H3" s="19">
        <v>115723</v>
      </c>
      <c r="I3" s="20">
        <f t="shared" si="0"/>
        <v>104000</v>
      </c>
      <c r="J3" s="21">
        <f t="shared" si="1"/>
        <v>107183</v>
      </c>
      <c r="K3" s="22"/>
      <c r="L3" s="21">
        <v>25</v>
      </c>
      <c r="M3" s="21">
        <v>28.869</v>
      </c>
      <c r="N3" s="23">
        <v>45000</v>
      </c>
      <c r="O3" s="23">
        <v>24.306000000000001</v>
      </c>
      <c r="P3" s="19">
        <v>46713</v>
      </c>
      <c r="Q3" s="20">
        <v>45000</v>
      </c>
      <c r="R3" s="21">
        <v>70505</v>
      </c>
      <c r="S3" s="22"/>
      <c r="T3" s="23">
        <v>20000</v>
      </c>
      <c r="U3" s="19">
        <v>13170</v>
      </c>
      <c r="V3" s="20">
        <v>28000</v>
      </c>
      <c r="W3" s="21">
        <v>13083</v>
      </c>
      <c r="X3" s="22"/>
      <c r="Y3" s="21">
        <v>0</v>
      </c>
      <c r="Z3" s="21">
        <v>23.122</v>
      </c>
      <c r="AA3" s="23">
        <v>35000</v>
      </c>
      <c r="AB3" s="23">
        <v>55840</v>
      </c>
      <c r="AC3" s="24">
        <v>31000</v>
      </c>
      <c r="AD3" s="27">
        <v>23595</v>
      </c>
      <c r="AE3" s="28">
        <v>23000</v>
      </c>
    </row>
    <row r="4" spans="1:31" ht="15.75" thickBot="1" x14ac:dyDescent="0.3">
      <c r="A4" s="16">
        <v>3030</v>
      </c>
      <c r="B4" s="17" t="s">
        <v>12</v>
      </c>
      <c r="C4" s="16">
        <v>113.849</v>
      </c>
      <c r="D4" s="16">
        <v>100</v>
      </c>
      <c r="E4" s="16">
        <v>121.976</v>
      </c>
      <c r="F4" s="18">
        <v>120000</v>
      </c>
      <c r="G4" s="18">
        <v>113.849</v>
      </c>
      <c r="H4" s="19">
        <v>127994</v>
      </c>
      <c r="I4" s="20">
        <f t="shared" si="0"/>
        <v>125000</v>
      </c>
      <c r="J4" s="21">
        <f t="shared" si="1"/>
        <v>135567</v>
      </c>
      <c r="K4" s="22"/>
      <c r="L4" s="21">
        <v>50</v>
      </c>
      <c r="M4" s="21">
        <v>68.475999999999999</v>
      </c>
      <c r="N4" s="23">
        <v>70000</v>
      </c>
      <c r="O4" s="23">
        <v>0</v>
      </c>
      <c r="P4" s="19">
        <v>74129</v>
      </c>
      <c r="Q4" s="20">
        <v>70000</v>
      </c>
      <c r="R4" s="21">
        <v>74520</v>
      </c>
      <c r="S4" s="22"/>
      <c r="T4" s="23">
        <v>15000</v>
      </c>
      <c r="U4" s="19">
        <v>19980</v>
      </c>
      <c r="V4" s="20">
        <v>20000</v>
      </c>
      <c r="W4" s="21">
        <v>19088</v>
      </c>
      <c r="X4" s="22"/>
      <c r="Y4" s="21">
        <v>25</v>
      </c>
      <c r="Z4" s="21">
        <v>35.536999999999999</v>
      </c>
      <c r="AA4" s="23">
        <v>35000</v>
      </c>
      <c r="AB4" s="23">
        <v>33885</v>
      </c>
      <c r="AC4" s="24">
        <v>35000</v>
      </c>
      <c r="AD4" s="27">
        <v>41959</v>
      </c>
      <c r="AE4" s="28">
        <v>40000</v>
      </c>
    </row>
    <row r="5" spans="1:31" ht="15.75" thickBot="1" x14ac:dyDescent="0.3">
      <c r="A5" s="16">
        <v>3100</v>
      </c>
      <c r="B5" s="17" t="s">
        <v>13</v>
      </c>
      <c r="C5" s="16">
        <v>251.1</v>
      </c>
      <c r="D5" s="16">
        <v>264</v>
      </c>
      <c r="E5" s="16">
        <v>306.52</v>
      </c>
      <c r="F5" s="18">
        <v>170000</v>
      </c>
      <c r="G5" s="18">
        <v>166.3</v>
      </c>
      <c r="H5" s="19">
        <v>169540</v>
      </c>
      <c r="I5" s="20">
        <f t="shared" si="0"/>
        <v>432390</v>
      </c>
      <c r="J5" s="21">
        <f t="shared" si="1"/>
        <v>367460</v>
      </c>
      <c r="K5" s="22"/>
      <c r="L5" s="21">
        <v>150</v>
      </c>
      <c r="M5" s="21">
        <v>191.39</v>
      </c>
      <c r="N5" s="23">
        <v>110000</v>
      </c>
      <c r="O5" s="23">
        <v>43.9</v>
      </c>
      <c r="P5" s="19">
        <v>101370</v>
      </c>
      <c r="Q5" s="20">
        <v>266620</v>
      </c>
      <c r="R5" s="21">
        <v>224660</v>
      </c>
      <c r="S5" s="22"/>
      <c r="T5" s="23">
        <v>25000</v>
      </c>
      <c r="U5" s="19">
        <v>28960</v>
      </c>
      <c r="V5" s="20">
        <v>71160</v>
      </c>
      <c r="W5" s="21">
        <v>65300</v>
      </c>
      <c r="X5" s="22"/>
      <c r="Y5" s="21">
        <v>69</v>
      </c>
      <c r="Z5" s="21">
        <v>64.290000000000006</v>
      </c>
      <c r="AA5" s="23">
        <v>35000</v>
      </c>
      <c r="AB5" s="23">
        <v>39210</v>
      </c>
      <c r="AC5" s="24">
        <v>94610</v>
      </c>
      <c r="AD5" s="27">
        <v>77500</v>
      </c>
      <c r="AE5" s="26">
        <v>92000</v>
      </c>
    </row>
    <row r="6" spans="1:31" ht="15.75" thickBot="1" x14ac:dyDescent="0.3">
      <c r="A6" s="16">
        <v>3200</v>
      </c>
      <c r="B6" s="17" t="s">
        <v>14</v>
      </c>
      <c r="C6" s="16">
        <v>32.938000000000002</v>
      </c>
      <c r="D6" s="16">
        <v>129.69999999999999</v>
      </c>
      <c r="E6" s="16">
        <v>0</v>
      </c>
      <c r="F6" s="18">
        <v>24000</v>
      </c>
      <c r="G6" s="18">
        <v>0</v>
      </c>
      <c r="H6" s="19">
        <v>30300</v>
      </c>
      <c r="I6" s="20">
        <f t="shared" si="0"/>
        <v>30000</v>
      </c>
      <c r="J6" s="21">
        <f t="shared" si="1"/>
        <v>102480</v>
      </c>
      <c r="K6" s="22"/>
      <c r="L6" s="21">
        <v>35</v>
      </c>
      <c r="M6" s="21">
        <v>0</v>
      </c>
      <c r="N6" s="23">
        <v>0</v>
      </c>
      <c r="O6" s="23">
        <v>32.938000000000002</v>
      </c>
      <c r="P6" s="19">
        <v>0</v>
      </c>
      <c r="Q6" s="20">
        <v>0</v>
      </c>
      <c r="R6" s="21">
        <v>56784</v>
      </c>
      <c r="S6" s="22"/>
      <c r="T6" s="23">
        <v>24000</v>
      </c>
      <c r="U6" s="23">
        <v>30300</v>
      </c>
      <c r="V6" s="20">
        <v>30000</v>
      </c>
      <c r="W6" s="21">
        <v>13872</v>
      </c>
      <c r="X6" s="22"/>
      <c r="Y6" s="21">
        <v>17.5</v>
      </c>
      <c r="Z6" s="21">
        <v>0</v>
      </c>
      <c r="AA6" s="23">
        <v>0</v>
      </c>
      <c r="AB6" s="23">
        <v>0</v>
      </c>
      <c r="AC6" s="24">
        <v>0</v>
      </c>
      <c r="AD6" s="27">
        <v>31824</v>
      </c>
      <c r="AE6" s="26"/>
    </row>
    <row r="7" spans="1:31" ht="15.75" thickBot="1" x14ac:dyDescent="0.3">
      <c r="A7" s="16">
        <v>3210</v>
      </c>
      <c r="B7" s="17" t="s">
        <v>15</v>
      </c>
      <c r="C7" s="16">
        <v>45.5</v>
      </c>
      <c r="D7" s="16">
        <v>45</v>
      </c>
      <c r="E7" s="16">
        <v>32.4</v>
      </c>
      <c r="F7" s="18">
        <v>0</v>
      </c>
      <c r="G7" s="18">
        <v>45.5</v>
      </c>
      <c r="H7" s="19">
        <v>20000</v>
      </c>
      <c r="I7" s="20">
        <f t="shared" si="0"/>
        <v>20000</v>
      </c>
      <c r="J7" s="21">
        <f t="shared" si="1"/>
        <v>300</v>
      </c>
      <c r="K7" s="22"/>
      <c r="L7" s="21">
        <v>40</v>
      </c>
      <c r="M7" s="21">
        <v>32.4</v>
      </c>
      <c r="N7" s="23">
        <v>0</v>
      </c>
      <c r="O7" s="23">
        <v>0</v>
      </c>
      <c r="P7" s="19">
        <v>20000</v>
      </c>
      <c r="Q7" s="20">
        <v>20000</v>
      </c>
      <c r="R7" s="21">
        <v>300</v>
      </c>
      <c r="S7" s="22"/>
      <c r="T7" s="23">
        <v>0</v>
      </c>
      <c r="U7" s="23">
        <v>0</v>
      </c>
      <c r="V7" s="20">
        <v>0</v>
      </c>
      <c r="W7" s="21"/>
      <c r="X7" s="22"/>
      <c r="Y7" s="21">
        <v>0</v>
      </c>
      <c r="Z7" s="21">
        <v>0</v>
      </c>
      <c r="AA7" s="23">
        <v>0</v>
      </c>
      <c r="AB7" s="23">
        <v>0</v>
      </c>
      <c r="AC7" s="24">
        <v>0</v>
      </c>
      <c r="AD7" s="27"/>
      <c r="AE7" s="26"/>
    </row>
    <row r="8" spans="1:31" ht="15.75" thickBot="1" x14ac:dyDescent="0.3">
      <c r="A8" s="16">
        <v>3240</v>
      </c>
      <c r="B8" s="17" t="s">
        <v>16</v>
      </c>
      <c r="C8" s="16">
        <v>12.12</v>
      </c>
      <c r="D8" s="16">
        <v>12</v>
      </c>
      <c r="E8" s="16">
        <v>12.75</v>
      </c>
      <c r="F8" s="18">
        <v>12000</v>
      </c>
      <c r="G8" s="18">
        <v>12.12</v>
      </c>
      <c r="H8" s="19">
        <v>14400</v>
      </c>
      <c r="I8" s="20">
        <f t="shared" si="0"/>
        <v>14000</v>
      </c>
      <c r="J8" s="21">
        <f t="shared" si="1"/>
        <v>0</v>
      </c>
      <c r="K8" s="22"/>
      <c r="L8" s="21">
        <v>12</v>
      </c>
      <c r="M8" s="21">
        <v>12.75</v>
      </c>
      <c r="N8" s="23">
        <v>12000</v>
      </c>
      <c r="O8" s="23">
        <v>0</v>
      </c>
      <c r="P8" s="19">
        <v>14400</v>
      </c>
      <c r="Q8" s="20">
        <v>14000</v>
      </c>
      <c r="R8" s="21"/>
      <c r="S8" s="22"/>
      <c r="T8" s="23">
        <v>0</v>
      </c>
      <c r="U8" s="23">
        <v>0</v>
      </c>
      <c r="V8" s="20">
        <v>0</v>
      </c>
      <c r="W8" s="21"/>
      <c r="X8" s="22"/>
      <c r="Y8" s="21">
        <v>0</v>
      </c>
      <c r="Z8" s="21">
        <v>0</v>
      </c>
      <c r="AA8" s="23">
        <v>0</v>
      </c>
      <c r="AB8" s="23">
        <v>0</v>
      </c>
      <c r="AC8" s="24">
        <v>0</v>
      </c>
      <c r="AD8" s="27"/>
      <c r="AE8" s="26"/>
    </row>
    <row r="9" spans="1:31" ht="15.75" thickBot="1" x14ac:dyDescent="0.3">
      <c r="A9" s="16">
        <v>3250</v>
      </c>
      <c r="B9" s="17" t="s">
        <v>17</v>
      </c>
      <c r="C9" s="16">
        <v>64.900000000000006</v>
      </c>
      <c r="D9" s="16">
        <v>70</v>
      </c>
      <c r="E9" s="16">
        <v>64.650000000000006</v>
      </c>
      <c r="F9" s="18">
        <v>47000</v>
      </c>
      <c r="G9" s="18">
        <v>50</v>
      </c>
      <c r="H9" s="19">
        <v>56800</v>
      </c>
      <c r="I9" s="20">
        <f t="shared" si="0"/>
        <v>50000</v>
      </c>
      <c r="J9" s="21">
        <f t="shared" si="1"/>
        <v>4000</v>
      </c>
      <c r="K9" s="22"/>
      <c r="L9" s="21">
        <v>40</v>
      </c>
      <c r="M9" s="21">
        <v>20</v>
      </c>
      <c r="N9" s="23">
        <v>20000</v>
      </c>
      <c r="O9" s="23">
        <v>0</v>
      </c>
      <c r="P9" s="19">
        <v>30000</v>
      </c>
      <c r="Q9" s="20">
        <v>20000</v>
      </c>
      <c r="R9" s="21">
        <v>0</v>
      </c>
      <c r="S9" s="22"/>
      <c r="T9" s="23">
        <v>10000</v>
      </c>
      <c r="U9" s="23">
        <v>7000</v>
      </c>
      <c r="V9" s="20">
        <v>15000</v>
      </c>
      <c r="W9" s="21"/>
      <c r="X9" s="22"/>
      <c r="Y9" s="21">
        <v>15</v>
      </c>
      <c r="Z9" s="21">
        <v>20.65</v>
      </c>
      <c r="AA9" s="23">
        <v>17000</v>
      </c>
      <c r="AB9" s="23">
        <v>19800</v>
      </c>
      <c r="AC9" s="24">
        <v>15000</v>
      </c>
      <c r="AD9" s="27">
        <v>4000</v>
      </c>
      <c r="AE9" s="26">
        <v>0</v>
      </c>
    </row>
    <row r="10" spans="1:31" ht="15.75" thickBot="1" x14ac:dyDescent="0.3">
      <c r="A10" s="16">
        <v>3260</v>
      </c>
      <c r="B10" s="17" t="s">
        <v>18</v>
      </c>
      <c r="C10" s="16">
        <v>44.908999999999999</v>
      </c>
      <c r="D10" s="16">
        <v>45</v>
      </c>
      <c r="E10" s="16">
        <v>51.143999999999998</v>
      </c>
      <c r="F10" s="18">
        <v>50000</v>
      </c>
      <c r="G10" s="18">
        <v>44.908999999999999</v>
      </c>
      <c r="H10" s="19">
        <v>38433</v>
      </c>
      <c r="I10" s="20">
        <f t="shared" si="0"/>
        <v>38000</v>
      </c>
      <c r="J10" s="21">
        <f t="shared" si="1"/>
        <v>57244</v>
      </c>
      <c r="K10" s="22"/>
      <c r="L10" s="21">
        <v>45</v>
      </c>
      <c r="M10" s="21">
        <v>51.143999999999998</v>
      </c>
      <c r="N10" s="23">
        <v>50000</v>
      </c>
      <c r="O10" s="23">
        <v>0</v>
      </c>
      <c r="P10" s="19">
        <v>38433</v>
      </c>
      <c r="Q10" s="20">
        <v>38000</v>
      </c>
      <c r="R10" s="21">
        <v>57244</v>
      </c>
      <c r="S10" s="22"/>
      <c r="T10" s="23">
        <v>0</v>
      </c>
      <c r="U10" s="23">
        <v>0</v>
      </c>
      <c r="V10" s="20">
        <v>0</v>
      </c>
      <c r="W10" s="21"/>
      <c r="X10" s="22"/>
      <c r="Y10" s="21">
        <v>0</v>
      </c>
      <c r="Z10" s="21">
        <v>0</v>
      </c>
      <c r="AA10" s="23">
        <v>0</v>
      </c>
      <c r="AB10" s="23">
        <v>0</v>
      </c>
      <c r="AC10" s="24">
        <v>0</v>
      </c>
      <c r="AD10" s="27"/>
      <c r="AE10" s="26"/>
    </row>
    <row r="11" spans="1:31" ht="15.75" thickBot="1" x14ac:dyDescent="0.3">
      <c r="A11" s="16">
        <v>3270</v>
      </c>
      <c r="B11" s="17" t="s">
        <v>19</v>
      </c>
      <c r="C11" s="16">
        <v>819</v>
      </c>
      <c r="D11" s="16">
        <v>0</v>
      </c>
      <c r="E11" s="16">
        <v>0</v>
      </c>
      <c r="F11" s="18">
        <v>0</v>
      </c>
      <c r="G11" s="18">
        <v>819</v>
      </c>
      <c r="H11" s="29">
        <v>0</v>
      </c>
      <c r="I11" s="20">
        <f t="shared" si="0"/>
        <v>0</v>
      </c>
      <c r="J11" s="21">
        <f t="shared" si="1"/>
        <v>6000</v>
      </c>
      <c r="K11" s="22"/>
      <c r="L11" s="21">
        <v>0</v>
      </c>
      <c r="M11" s="21">
        <v>0</v>
      </c>
      <c r="N11" s="23">
        <v>0</v>
      </c>
      <c r="O11" s="23">
        <v>0</v>
      </c>
      <c r="P11" s="23">
        <v>0</v>
      </c>
      <c r="Q11" s="20">
        <v>0</v>
      </c>
      <c r="R11" s="21">
        <v>6000</v>
      </c>
      <c r="S11" s="22"/>
      <c r="T11" s="23">
        <v>0</v>
      </c>
      <c r="U11" s="23">
        <v>0</v>
      </c>
      <c r="V11" s="20">
        <v>0</v>
      </c>
      <c r="W11" s="21"/>
      <c r="X11" s="22"/>
      <c r="Y11" s="21">
        <v>0</v>
      </c>
      <c r="Z11" s="21">
        <v>0</v>
      </c>
      <c r="AA11" s="23">
        <v>0</v>
      </c>
      <c r="AB11" s="23">
        <v>0</v>
      </c>
      <c r="AC11" s="24">
        <v>0</v>
      </c>
      <c r="AD11" s="27"/>
      <c r="AE11" s="26"/>
    </row>
    <row r="12" spans="1:31" ht="15.75" thickBot="1" x14ac:dyDescent="0.3">
      <c r="A12" s="16">
        <v>3280</v>
      </c>
      <c r="B12" s="17" t="s">
        <v>20</v>
      </c>
      <c r="C12" s="16">
        <v>43.505000000000003</v>
      </c>
      <c r="D12" s="16">
        <v>45</v>
      </c>
      <c r="E12" s="16">
        <v>60.5</v>
      </c>
      <c r="F12" s="18">
        <v>60000</v>
      </c>
      <c r="G12" s="18">
        <v>43.505000000000003</v>
      </c>
      <c r="H12" s="19">
        <v>73879</v>
      </c>
      <c r="I12" s="20">
        <f t="shared" si="0"/>
        <v>70000</v>
      </c>
      <c r="J12" s="21">
        <f t="shared" si="1"/>
        <v>107823</v>
      </c>
      <c r="K12" s="22"/>
      <c r="L12" s="21">
        <v>45</v>
      </c>
      <c r="M12" s="21">
        <v>60.5</v>
      </c>
      <c r="N12" s="23">
        <v>60000</v>
      </c>
      <c r="O12" s="23">
        <v>0</v>
      </c>
      <c r="P12" s="19">
        <v>73879</v>
      </c>
      <c r="Q12" s="20">
        <v>70000</v>
      </c>
      <c r="R12" s="21">
        <v>107823</v>
      </c>
      <c r="S12" s="22"/>
      <c r="T12" s="23">
        <v>0</v>
      </c>
      <c r="U12" s="23">
        <v>0</v>
      </c>
      <c r="V12" s="20">
        <v>0</v>
      </c>
      <c r="W12" s="21"/>
      <c r="X12" s="22"/>
      <c r="Y12" s="21">
        <v>0</v>
      </c>
      <c r="Z12" s="21">
        <v>0</v>
      </c>
      <c r="AA12" s="23">
        <v>0</v>
      </c>
      <c r="AB12" s="23">
        <v>0</v>
      </c>
      <c r="AC12" s="24">
        <v>0</v>
      </c>
      <c r="AD12" s="27"/>
      <c r="AE12" s="26"/>
    </row>
    <row r="13" spans="1:31" ht="15.75" thickBot="1" x14ac:dyDescent="0.3">
      <c r="A13" s="16">
        <v>3285</v>
      </c>
      <c r="B13" s="17" t="s">
        <v>21</v>
      </c>
      <c r="C13" s="16">
        <v>26</v>
      </c>
      <c r="D13" s="16">
        <v>0</v>
      </c>
      <c r="E13" s="16">
        <v>0</v>
      </c>
      <c r="F13" s="18">
        <v>0</v>
      </c>
      <c r="G13" s="18">
        <v>0</v>
      </c>
      <c r="H13" s="23">
        <v>0</v>
      </c>
      <c r="I13" s="20">
        <f t="shared" si="0"/>
        <v>0</v>
      </c>
      <c r="J13" s="21">
        <f t="shared" si="1"/>
        <v>0</v>
      </c>
      <c r="K13" s="22"/>
      <c r="L13" s="21">
        <v>0</v>
      </c>
      <c r="M13" s="21">
        <v>0</v>
      </c>
      <c r="N13" s="23">
        <v>0</v>
      </c>
      <c r="O13" s="23">
        <v>26</v>
      </c>
      <c r="P13" s="23">
        <v>0</v>
      </c>
      <c r="Q13" s="20">
        <v>0</v>
      </c>
      <c r="R13" s="21"/>
      <c r="S13" s="22"/>
      <c r="T13" s="23">
        <v>0</v>
      </c>
      <c r="U13" s="23">
        <v>0</v>
      </c>
      <c r="V13" s="20">
        <v>0</v>
      </c>
      <c r="W13" s="21"/>
      <c r="X13" s="22"/>
      <c r="Y13" s="21">
        <v>0</v>
      </c>
      <c r="Z13" s="21">
        <v>0</v>
      </c>
      <c r="AA13" s="23">
        <v>0</v>
      </c>
      <c r="AB13" s="23">
        <v>0</v>
      </c>
      <c r="AC13" s="24">
        <v>0</v>
      </c>
      <c r="AD13" s="27"/>
      <c r="AE13" s="26"/>
    </row>
    <row r="14" spans="1:31" ht="15.75" thickBot="1" x14ac:dyDescent="0.3">
      <c r="A14" s="16">
        <v>3290</v>
      </c>
      <c r="B14" s="17" t="s">
        <v>22</v>
      </c>
      <c r="C14" s="16">
        <v>47.145000000000003</v>
      </c>
      <c r="D14" s="16">
        <v>35</v>
      </c>
      <c r="E14" s="16">
        <v>46.981000000000002</v>
      </c>
      <c r="F14" s="18">
        <v>45000</v>
      </c>
      <c r="G14" s="18">
        <v>47.145000000000003</v>
      </c>
      <c r="H14" s="19">
        <v>52841</v>
      </c>
      <c r="I14" s="20">
        <f t="shared" si="0"/>
        <v>50000</v>
      </c>
      <c r="J14" s="21">
        <f t="shared" si="1"/>
        <v>9585</v>
      </c>
      <c r="K14" s="22"/>
      <c r="L14" s="21">
        <v>35</v>
      </c>
      <c r="M14" s="21">
        <v>46.981000000000002</v>
      </c>
      <c r="N14" s="23">
        <v>45000</v>
      </c>
      <c r="O14" s="23">
        <v>0</v>
      </c>
      <c r="P14" s="19">
        <v>52841</v>
      </c>
      <c r="Q14" s="20">
        <v>50000</v>
      </c>
      <c r="R14" s="21">
        <v>9585</v>
      </c>
      <c r="S14" s="22"/>
      <c r="T14" s="23">
        <v>0</v>
      </c>
      <c r="U14" s="23">
        <v>0</v>
      </c>
      <c r="V14" s="20">
        <v>0</v>
      </c>
      <c r="W14" s="21"/>
      <c r="X14" s="22"/>
      <c r="Y14" s="21">
        <v>0</v>
      </c>
      <c r="Z14" s="21">
        <v>0</v>
      </c>
      <c r="AA14" s="23">
        <v>0</v>
      </c>
      <c r="AB14" s="23">
        <v>0</v>
      </c>
      <c r="AC14" s="24">
        <v>0</v>
      </c>
      <c r="AD14" s="27"/>
      <c r="AE14" s="26"/>
    </row>
    <row r="15" spans="1:31" ht="15.75" thickBot="1" x14ac:dyDescent="0.3">
      <c r="A15" s="16">
        <v>3400</v>
      </c>
      <c r="B15" s="17" t="s">
        <v>23</v>
      </c>
      <c r="C15" s="16">
        <v>137.22499999999999</v>
      </c>
      <c r="D15" s="16">
        <v>145.5</v>
      </c>
      <c r="E15" s="16">
        <v>112.70099999999999</v>
      </c>
      <c r="F15" s="18">
        <v>60000</v>
      </c>
      <c r="G15" s="18">
        <v>0</v>
      </c>
      <c r="H15" s="19">
        <v>45700</v>
      </c>
      <c r="I15" s="20">
        <f t="shared" si="0"/>
        <v>62000</v>
      </c>
      <c r="J15" s="21">
        <f t="shared" si="1"/>
        <v>26800</v>
      </c>
      <c r="K15" s="22"/>
      <c r="L15" s="21">
        <v>0</v>
      </c>
      <c r="M15" s="21">
        <v>0</v>
      </c>
      <c r="N15" s="23">
        <v>0</v>
      </c>
      <c r="O15" s="23">
        <v>51.94</v>
      </c>
      <c r="P15" s="19">
        <v>0</v>
      </c>
      <c r="Q15" s="20">
        <v>0</v>
      </c>
      <c r="R15" s="21">
        <v>5350</v>
      </c>
      <c r="S15" s="22"/>
      <c r="T15" s="23">
        <v>20000</v>
      </c>
      <c r="U15" s="19">
        <v>6150</v>
      </c>
      <c r="V15" s="20">
        <v>30000</v>
      </c>
      <c r="W15" s="21"/>
      <c r="X15" s="22"/>
      <c r="Y15" s="21">
        <v>70</v>
      </c>
      <c r="Z15" s="21">
        <v>26</v>
      </c>
      <c r="AA15" s="23">
        <v>40000</v>
      </c>
      <c r="AB15" s="23">
        <v>39550</v>
      </c>
      <c r="AC15" s="24">
        <v>32000</v>
      </c>
      <c r="AD15" s="27">
        <v>21450</v>
      </c>
      <c r="AE15" s="28">
        <v>22000</v>
      </c>
    </row>
    <row r="16" spans="1:31" ht="15.75" thickBot="1" x14ac:dyDescent="0.3">
      <c r="A16" s="16">
        <v>3410</v>
      </c>
      <c r="B16" s="17" t="s">
        <v>24</v>
      </c>
      <c r="C16" s="16">
        <v>57</v>
      </c>
      <c r="D16" s="16">
        <v>90</v>
      </c>
      <c r="E16" s="16">
        <v>15.8</v>
      </c>
      <c r="F16" s="18">
        <v>72000</v>
      </c>
      <c r="G16" s="18">
        <v>0</v>
      </c>
      <c r="H16" s="19">
        <v>21100</v>
      </c>
      <c r="I16" s="20">
        <f t="shared" si="0"/>
        <v>61000</v>
      </c>
      <c r="J16" s="21">
        <f t="shared" si="1"/>
        <v>39850</v>
      </c>
      <c r="K16" s="22"/>
      <c r="L16" s="21">
        <v>20</v>
      </c>
      <c r="M16" s="21">
        <v>0</v>
      </c>
      <c r="N16" s="23">
        <v>12000</v>
      </c>
      <c r="O16" s="23">
        <v>23.25</v>
      </c>
      <c r="P16" s="19">
        <v>2400</v>
      </c>
      <c r="Q16" s="20">
        <v>10000</v>
      </c>
      <c r="R16" s="21">
        <v>8650</v>
      </c>
      <c r="S16" s="22"/>
      <c r="T16" s="23">
        <v>40000</v>
      </c>
      <c r="U16" s="23">
        <v>0</v>
      </c>
      <c r="V16" s="20">
        <v>26000</v>
      </c>
      <c r="W16" s="21"/>
      <c r="X16" s="22"/>
      <c r="Y16" s="21">
        <v>35</v>
      </c>
      <c r="Z16" s="21">
        <v>15.8</v>
      </c>
      <c r="AA16" s="23">
        <v>20000</v>
      </c>
      <c r="AB16" s="23">
        <v>18700</v>
      </c>
      <c r="AC16" s="24">
        <v>25000</v>
      </c>
      <c r="AD16" s="27">
        <v>31200</v>
      </c>
      <c r="AE16" s="28">
        <v>35000</v>
      </c>
    </row>
    <row r="17" spans="1:31" ht="15.75" thickBot="1" x14ac:dyDescent="0.3">
      <c r="A17" s="30">
        <v>3441</v>
      </c>
      <c r="B17" s="31" t="s">
        <v>25</v>
      </c>
      <c r="C17" s="30">
        <v>18.544</v>
      </c>
      <c r="D17" s="32"/>
      <c r="E17" s="30">
        <v>13.731999999999999</v>
      </c>
      <c r="F17" s="33">
        <v>15000</v>
      </c>
      <c r="G17" s="33">
        <v>18.544</v>
      </c>
      <c r="H17" s="34">
        <v>3515</v>
      </c>
      <c r="I17" s="35">
        <f t="shared" si="0"/>
        <v>8000</v>
      </c>
      <c r="J17" s="36">
        <f t="shared" si="1"/>
        <v>8029</v>
      </c>
      <c r="K17" s="37"/>
      <c r="L17" s="38">
        <v>15</v>
      </c>
      <c r="M17" s="38">
        <v>13.731999999999999</v>
      </c>
      <c r="N17" s="39">
        <v>15000</v>
      </c>
      <c r="O17" s="39">
        <v>0</v>
      </c>
      <c r="P17" s="34">
        <v>3515</v>
      </c>
      <c r="Q17" s="40">
        <v>8000</v>
      </c>
      <c r="R17" s="38">
        <v>8029</v>
      </c>
      <c r="S17" s="41"/>
      <c r="T17" s="39">
        <v>0</v>
      </c>
      <c r="U17" s="39">
        <v>0</v>
      </c>
      <c r="V17" s="40">
        <v>0</v>
      </c>
      <c r="W17" s="38"/>
      <c r="X17" s="41"/>
      <c r="Y17" s="38">
        <v>0</v>
      </c>
      <c r="Z17" s="38">
        <v>0</v>
      </c>
      <c r="AA17" s="39">
        <v>0</v>
      </c>
      <c r="AB17" s="39">
        <v>0</v>
      </c>
      <c r="AC17" s="42">
        <v>0</v>
      </c>
      <c r="AD17" s="43"/>
      <c r="AE17" s="44"/>
    </row>
    <row r="18" spans="1:31" ht="15.75" thickBot="1" x14ac:dyDescent="0.3">
      <c r="A18" s="45">
        <v>0</v>
      </c>
      <c r="B18" s="46" t="s">
        <v>26</v>
      </c>
      <c r="C18" s="45">
        <v>958.79</v>
      </c>
      <c r="D18" s="45" t="s">
        <v>27</v>
      </c>
      <c r="E18" s="45">
        <v>959.32299999999998</v>
      </c>
      <c r="F18" s="47">
        <f>SUM(F2:F17)</f>
        <v>786100</v>
      </c>
      <c r="G18" s="47">
        <v>557.87099999999998</v>
      </c>
      <c r="H18" s="48">
        <f>SUM(H2:H17)</f>
        <v>779235</v>
      </c>
      <c r="I18" s="49">
        <f>SUM(I2:I17)</f>
        <v>1067390</v>
      </c>
      <c r="J18" s="50">
        <f t="shared" ref="J18:K18" si="2">SUM(J2:J17)</f>
        <v>972321</v>
      </c>
      <c r="K18" s="51">
        <f t="shared" si="2"/>
        <v>0</v>
      </c>
      <c r="L18" s="52">
        <v>517</v>
      </c>
      <c r="M18" s="52">
        <v>551.22199999999998</v>
      </c>
      <c r="N18" s="52">
        <f>SUM(N2:N17)</f>
        <v>444000</v>
      </c>
      <c r="O18" s="52">
        <v>219.084</v>
      </c>
      <c r="P18" s="53">
        <f>SUM(P2:P17)</f>
        <v>463700</v>
      </c>
      <c r="Q18" s="54">
        <f>SUM(Q2:Q17)</f>
        <v>611620</v>
      </c>
      <c r="R18" s="52">
        <f t="shared" ref="R18:S18" si="3">SUM(R2:R17)</f>
        <v>629450</v>
      </c>
      <c r="S18" s="55">
        <f t="shared" si="3"/>
        <v>0</v>
      </c>
      <c r="T18" s="53">
        <f>SUM(T2:T17)</f>
        <v>157000</v>
      </c>
      <c r="U18" s="53">
        <f>SUM(U2:U17)</f>
        <v>108550</v>
      </c>
      <c r="V18" s="54">
        <f>SUM(V2:V17)</f>
        <v>223160</v>
      </c>
      <c r="W18" s="52">
        <f t="shared" ref="W18:X18" si="4">SUM(W2:W17)</f>
        <v>111343</v>
      </c>
      <c r="X18" s="55">
        <f t="shared" si="4"/>
        <v>0</v>
      </c>
      <c r="Y18" s="52">
        <v>239.5</v>
      </c>
      <c r="Z18" s="52">
        <v>188.82400000000001</v>
      </c>
      <c r="AA18" s="53">
        <f>SUM(AA2:AA17)</f>
        <v>185100</v>
      </c>
      <c r="AB18" s="53">
        <f>SUM(AB2:AB17)</f>
        <v>206985</v>
      </c>
      <c r="AC18" s="56">
        <f>SUM(AC2:AC17)</f>
        <v>232610</v>
      </c>
      <c r="AD18" s="57">
        <f>SUM(AD2:AD17)</f>
        <v>231528</v>
      </c>
      <c r="AE18" s="58">
        <f>SUM(AE2:AE17)</f>
        <v>212000</v>
      </c>
    </row>
    <row r="19" spans="1:31" ht="16.5" thickTop="1" thickBot="1" x14ac:dyDescent="0.3">
      <c r="A19" s="16">
        <v>3600</v>
      </c>
      <c r="B19" s="17" t="s">
        <v>28</v>
      </c>
      <c r="C19" s="16">
        <v>22</v>
      </c>
      <c r="D19" s="16">
        <v>10</v>
      </c>
      <c r="E19" s="16">
        <v>10</v>
      </c>
      <c r="F19" s="18">
        <v>20000</v>
      </c>
      <c r="G19" s="18">
        <v>22</v>
      </c>
      <c r="H19" s="19">
        <v>19600</v>
      </c>
      <c r="I19" s="20">
        <f t="shared" ref="I19:J21" si="5">SUM(Q19+V19+AC19)</f>
        <v>20000</v>
      </c>
      <c r="J19" s="21">
        <f t="shared" si="5"/>
        <v>10000</v>
      </c>
      <c r="K19" s="22"/>
      <c r="L19" s="21">
        <v>10</v>
      </c>
      <c r="M19" s="21">
        <v>10</v>
      </c>
      <c r="N19" s="23">
        <v>20000</v>
      </c>
      <c r="O19" s="23">
        <v>0</v>
      </c>
      <c r="P19" s="19">
        <v>19600</v>
      </c>
      <c r="Q19" s="20">
        <v>20000</v>
      </c>
      <c r="R19" s="21">
        <v>10000</v>
      </c>
      <c r="S19" s="22"/>
      <c r="T19" s="23">
        <v>0</v>
      </c>
      <c r="U19" s="23">
        <v>0</v>
      </c>
      <c r="V19" s="20">
        <v>0</v>
      </c>
      <c r="W19" s="21"/>
      <c r="X19" s="22"/>
      <c r="Y19" s="21">
        <v>0</v>
      </c>
      <c r="Z19" s="21">
        <v>0</v>
      </c>
      <c r="AA19" s="23">
        <v>0</v>
      </c>
      <c r="AB19" s="23">
        <v>0</v>
      </c>
      <c r="AC19" s="24">
        <v>0</v>
      </c>
      <c r="AD19" s="27"/>
      <c r="AE19" s="26"/>
    </row>
    <row r="20" spans="1:31" ht="15.75" thickBot="1" x14ac:dyDescent="0.3">
      <c r="A20" s="16">
        <v>3900</v>
      </c>
      <c r="B20" s="17" t="s">
        <v>29</v>
      </c>
      <c r="C20" s="16">
        <v>0</v>
      </c>
      <c r="D20" s="16">
        <v>0</v>
      </c>
      <c r="E20" s="16">
        <v>0</v>
      </c>
      <c r="F20" s="18">
        <v>0</v>
      </c>
      <c r="G20" s="18">
        <v>0</v>
      </c>
      <c r="H20" s="19"/>
      <c r="I20" s="20">
        <f t="shared" si="5"/>
        <v>0</v>
      </c>
      <c r="J20" s="21">
        <f t="shared" si="5"/>
        <v>0</v>
      </c>
      <c r="K20" s="22"/>
      <c r="L20" s="21">
        <v>0</v>
      </c>
      <c r="M20" s="21">
        <v>0</v>
      </c>
      <c r="N20" s="23">
        <v>0</v>
      </c>
      <c r="O20" s="23">
        <v>0</v>
      </c>
      <c r="P20" s="19">
        <v>0</v>
      </c>
      <c r="Q20" s="20">
        <v>0</v>
      </c>
      <c r="R20" s="21"/>
      <c r="S20" s="22"/>
      <c r="T20" s="23">
        <v>0</v>
      </c>
      <c r="U20" s="23">
        <v>0</v>
      </c>
      <c r="V20" s="20">
        <v>0</v>
      </c>
      <c r="W20" s="21"/>
      <c r="X20" s="22"/>
      <c r="Y20" s="21">
        <v>0</v>
      </c>
      <c r="Z20" s="21">
        <v>0</v>
      </c>
      <c r="AA20" s="23">
        <v>0</v>
      </c>
      <c r="AB20" s="23">
        <v>0</v>
      </c>
      <c r="AC20" s="24">
        <v>0</v>
      </c>
      <c r="AD20" s="27"/>
      <c r="AE20" s="26"/>
    </row>
    <row r="21" spans="1:31" ht="15.75" thickBot="1" x14ac:dyDescent="0.3">
      <c r="A21" s="30">
        <v>3910</v>
      </c>
      <c r="B21" s="31" t="s">
        <v>30</v>
      </c>
      <c r="C21" s="30">
        <v>0</v>
      </c>
      <c r="D21" s="30">
        <v>11</v>
      </c>
      <c r="E21" s="30">
        <v>23.632000000000001</v>
      </c>
      <c r="F21" s="33">
        <v>0</v>
      </c>
      <c r="G21" s="33">
        <v>0</v>
      </c>
      <c r="H21" s="39">
        <v>0</v>
      </c>
      <c r="I21" s="35">
        <f t="shared" si="5"/>
        <v>0</v>
      </c>
      <c r="J21" s="36">
        <f t="shared" si="5"/>
        <v>0</v>
      </c>
      <c r="K21" s="37"/>
      <c r="L21" s="38">
        <v>11</v>
      </c>
      <c r="M21" s="38">
        <v>14.132</v>
      </c>
      <c r="N21" s="39">
        <v>0</v>
      </c>
      <c r="O21" s="39">
        <v>0</v>
      </c>
      <c r="P21" s="39">
        <v>0</v>
      </c>
      <c r="Q21" s="40">
        <v>0</v>
      </c>
      <c r="R21" s="38"/>
      <c r="S21" s="41"/>
      <c r="T21" s="39">
        <v>0</v>
      </c>
      <c r="U21" s="39">
        <v>0</v>
      </c>
      <c r="V21" s="40">
        <v>0</v>
      </c>
      <c r="W21" s="38"/>
      <c r="X21" s="41"/>
      <c r="Y21" s="38">
        <v>0</v>
      </c>
      <c r="Z21" s="38">
        <v>0</v>
      </c>
      <c r="AA21" s="39">
        <v>0</v>
      </c>
      <c r="AB21" s="39">
        <v>0</v>
      </c>
      <c r="AC21" s="42">
        <v>0</v>
      </c>
      <c r="AD21" s="43"/>
      <c r="AE21" s="44"/>
    </row>
    <row r="22" spans="1:31" ht="15.75" thickBot="1" x14ac:dyDescent="0.3">
      <c r="A22" s="45">
        <v>0</v>
      </c>
      <c r="B22" s="46" t="s">
        <v>31</v>
      </c>
      <c r="C22" s="45">
        <v>22</v>
      </c>
      <c r="D22" s="45">
        <v>21</v>
      </c>
      <c r="E22" s="45">
        <v>33.631999999999998</v>
      </c>
      <c r="F22" s="47">
        <f>SUM(F19:F21)</f>
        <v>20000</v>
      </c>
      <c r="G22" s="47">
        <v>22</v>
      </c>
      <c r="H22" s="59">
        <f>SUM(H19:H21)</f>
        <v>19600</v>
      </c>
      <c r="I22" s="49">
        <f>SUM(I19:I21)</f>
        <v>20000</v>
      </c>
      <c r="J22" s="50">
        <f t="shared" ref="J22:K22" si="6">SUM(J19:J21)</f>
        <v>10000</v>
      </c>
      <c r="K22" s="51">
        <f t="shared" si="6"/>
        <v>0</v>
      </c>
      <c r="L22" s="52">
        <v>21</v>
      </c>
      <c r="M22" s="52">
        <v>24.132000000000001</v>
      </c>
      <c r="N22" s="53">
        <f>SUM(N19:N21)</f>
        <v>20000</v>
      </c>
      <c r="O22" s="53">
        <v>0</v>
      </c>
      <c r="P22" s="53">
        <f>SUM(P19:P21)</f>
        <v>19600</v>
      </c>
      <c r="Q22" s="54">
        <f>SUM(Q19:Q21)</f>
        <v>20000</v>
      </c>
      <c r="R22" s="52">
        <f t="shared" ref="R22:S22" si="7">SUM(R19:R21)</f>
        <v>10000</v>
      </c>
      <c r="S22" s="55">
        <f t="shared" si="7"/>
        <v>0</v>
      </c>
      <c r="T22" s="53">
        <f>SUM(T19:T21)</f>
        <v>0</v>
      </c>
      <c r="U22" s="53">
        <f>SUM(U19:U21)</f>
        <v>0</v>
      </c>
      <c r="V22" s="54">
        <f>SUM(V19:V21)</f>
        <v>0</v>
      </c>
      <c r="W22" s="52"/>
      <c r="X22" s="55"/>
      <c r="Y22" s="52">
        <v>0</v>
      </c>
      <c r="Z22" s="52">
        <v>0</v>
      </c>
      <c r="AA22" s="53">
        <f>SUM(AA19:AA21)</f>
        <v>0</v>
      </c>
      <c r="AB22" s="53">
        <v>0</v>
      </c>
      <c r="AC22" s="56">
        <f>SUM(AC19:AC21)</f>
        <v>0</v>
      </c>
      <c r="AD22" s="60">
        <f>SUM(AD19:AD21)</f>
        <v>0</v>
      </c>
      <c r="AE22" s="61"/>
    </row>
    <row r="23" spans="1:31" ht="16.5" thickTop="1" thickBot="1" x14ac:dyDescent="0.3">
      <c r="A23" s="62">
        <v>0</v>
      </c>
      <c r="B23" s="63" t="s">
        <v>32</v>
      </c>
      <c r="C23" s="62">
        <v>980.79</v>
      </c>
      <c r="D23" s="62" t="s">
        <v>33</v>
      </c>
      <c r="E23" s="62">
        <v>992.95500000000004</v>
      </c>
      <c r="F23" s="64">
        <f>SUM(F18+F22)</f>
        <v>806100</v>
      </c>
      <c r="G23" s="64">
        <v>579.87099999999998</v>
      </c>
      <c r="H23" s="65">
        <f>SUM(H18+H22)</f>
        <v>798835</v>
      </c>
      <c r="I23" s="66">
        <f>SUM(I18+I22)</f>
        <v>1087390</v>
      </c>
      <c r="J23" s="66">
        <f t="shared" ref="J23:K23" si="8">SUM(J18+J22)</f>
        <v>982321</v>
      </c>
      <c r="K23" s="67">
        <f t="shared" si="8"/>
        <v>0</v>
      </c>
      <c r="L23" s="66">
        <v>538</v>
      </c>
      <c r="M23" s="66">
        <v>575.35400000000004</v>
      </c>
      <c r="N23" s="68">
        <f>SUM(N18+N22)</f>
        <v>464000</v>
      </c>
      <c r="O23" s="68">
        <v>219.084</v>
      </c>
      <c r="P23" s="68">
        <f>SUM(P18+P22)</f>
        <v>483300</v>
      </c>
      <c r="Q23" s="66">
        <f>SUM(Q18+Q22)</f>
        <v>631620</v>
      </c>
      <c r="R23" s="66">
        <f t="shared" ref="R23:S23" si="9">SUM(R18+R22)</f>
        <v>639450</v>
      </c>
      <c r="S23" s="67">
        <f t="shared" si="9"/>
        <v>0</v>
      </c>
      <c r="T23" s="68">
        <f>SUM(T18+T22)</f>
        <v>157000</v>
      </c>
      <c r="U23" s="68">
        <f>SUM(U18+U22)</f>
        <v>108550</v>
      </c>
      <c r="V23" s="66">
        <f>SUM(V18+V22)</f>
        <v>223160</v>
      </c>
      <c r="W23" s="66">
        <f t="shared" ref="W23:X23" si="10">SUM(W18+W22)</f>
        <v>111343</v>
      </c>
      <c r="X23" s="67">
        <f t="shared" si="10"/>
        <v>0</v>
      </c>
      <c r="Y23" s="66">
        <v>239.5</v>
      </c>
      <c r="Z23" s="66">
        <v>188.82400000000001</v>
      </c>
      <c r="AA23" s="66">
        <f>SUM(AA22,AA18)</f>
        <v>185100</v>
      </c>
      <c r="AB23" s="66">
        <f>SUM(AB22+AB18)</f>
        <v>206985</v>
      </c>
      <c r="AC23" s="69">
        <f>SUM(AC22+AC18)</f>
        <v>232610</v>
      </c>
      <c r="AD23" s="69">
        <f>SUM(AD22+AD18)</f>
        <v>231528</v>
      </c>
      <c r="AE23" s="70">
        <f>SUM(AE22+AE18)</f>
        <v>212000</v>
      </c>
    </row>
    <row r="24" spans="1:31" ht="15.75" thickTop="1" x14ac:dyDescent="0.25">
      <c r="A24" s="71"/>
      <c r="B24" s="71"/>
      <c r="C24" s="71"/>
      <c r="D24" s="71"/>
      <c r="E24" s="71"/>
      <c r="F24" s="71"/>
      <c r="G24" s="71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</row>
    <row r="25" spans="1:31" ht="15.75" thickBot="1" x14ac:dyDescent="0.3">
      <c r="A25" s="73">
        <v>4010</v>
      </c>
      <c r="B25" s="74" t="s">
        <v>34</v>
      </c>
      <c r="C25" s="73">
        <v>7.45</v>
      </c>
      <c r="D25" s="73">
        <v>10</v>
      </c>
      <c r="E25" s="73">
        <v>7.7969999999999997</v>
      </c>
      <c r="F25" s="75">
        <v>12000</v>
      </c>
      <c r="G25" s="75">
        <v>7.1280000000000001</v>
      </c>
      <c r="H25" s="76">
        <v>20965</v>
      </c>
      <c r="I25" s="77">
        <f t="shared" ref="I25:I33" si="11">SUM(Q25+V25+AC25)</f>
        <v>29000</v>
      </c>
      <c r="J25" s="78">
        <f t="shared" ref="J25:J33" si="12">SUM(R25+W25+AD25)</f>
        <v>11294.2</v>
      </c>
      <c r="K25" s="79"/>
      <c r="L25" s="78">
        <v>10</v>
      </c>
      <c r="M25" s="78">
        <v>7.7969999999999997</v>
      </c>
      <c r="N25" s="80">
        <v>12000</v>
      </c>
      <c r="O25" s="80">
        <v>322</v>
      </c>
      <c r="P25" s="76">
        <v>8359</v>
      </c>
      <c r="Q25" s="77">
        <v>12000</v>
      </c>
      <c r="R25" s="78">
        <v>6887</v>
      </c>
      <c r="S25" s="79"/>
      <c r="T25" s="80">
        <v>0</v>
      </c>
      <c r="U25" s="76">
        <v>3626</v>
      </c>
      <c r="V25" s="77">
        <v>10000</v>
      </c>
      <c r="W25" s="78"/>
      <c r="X25" s="79"/>
      <c r="Y25" s="78">
        <v>0</v>
      </c>
      <c r="Z25" s="78">
        <v>0</v>
      </c>
      <c r="AA25" s="81"/>
      <c r="AB25" s="76">
        <v>8980</v>
      </c>
      <c r="AC25" s="82">
        <v>7000</v>
      </c>
      <c r="AD25" s="25">
        <v>4407.2</v>
      </c>
      <c r="AE25" s="83"/>
    </row>
    <row r="26" spans="1:31" ht="15.75" thickBot="1" x14ac:dyDescent="0.3">
      <c r="A26" s="16">
        <v>4020</v>
      </c>
      <c r="B26" s="17" t="s">
        <v>35</v>
      </c>
      <c r="C26" s="16">
        <v>27.3</v>
      </c>
      <c r="D26" s="16">
        <v>45</v>
      </c>
      <c r="E26" s="16">
        <v>39.32</v>
      </c>
      <c r="F26" s="18">
        <v>45000</v>
      </c>
      <c r="G26" s="18">
        <v>2.7</v>
      </c>
      <c r="H26" s="19">
        <v>40550</v>
      </c>
      <c r="I26" s="20">
        <f t="shared" si="11"/>
        <v>66000</v>
      </c>
      <c r="J26" s="21">
        <f t="shared" si="12"/>
        <v>11500</v>
      </c>
      <c r="K26" s="22"/>
      <c r="L26" s="21">
        <v>15</v>
      </c>
      <c r="M26" s="21">
        <v>32.270000000000003</v>
      </c>
      <c r="N26" s="23">
        <v>20000</v>
      </c>
      <c r="O26" s="23">
        <v>15.35</v>
      </c>
      <c r="P26" s="19">
        <v>6000</v>
      </c>
      <c r="Q26" s="20">
        <v>35000</v>
      </c>
      <c r="R26" s="21">
        <v>2500</v>
      </c>
      <c r="S26" s="22"/>
      <c r="T26" s="23">
        <v>20000</v>
      </c>
      <c r="U26" s="19">
        <v>22850</v>
      </c>
      <c r="V26" s="20">
        <v>25000</v>
      </c>
      <c r="W26" s="21">
        <v>7200</v>
      </c>
      <c r="X26" s="22"/>
      <c r="Y26" s="21">
        <v>15</v>
      </c>
      <c r="Z26" s="21">
        <v>0</v>
      </c>
      <c r="AA26" s="23">
        <v>5000</v>
      </c>
      <c r="AB26" s="19">
        <v>11700</v>
      </c>
      <c r="AC26" s="24">
        <v>6000</v>
      </c>
      <c r="AD26" s="27">
        <v>1800</v>
      </c>
      <c r="AE26" s="84">
        <v>5000</v>
      </c>
    </row>
    <row r="27" spans="1:31" ht="15.75" thickBot="1" x14ac:dyDescent="0.3">
      <c r="A27" s="16">
        <v>4030</v>
      </c>
      <c r="B27" s="17" t="s">
        <v>36</v>
      </c>
      <c r="C27" s="16">
        <v>43.2</v>
      </c>
      <c r="D27" s="16">
        <v>35</v>
      </c>
      <c r="E27" s="16">
        <v>39.765000000000001</v>
      </c>
      <c r="F27" s="18">
        <v>30800</v>
      </c>
      <c r="G27" s="18">
        <v>450</v>
      </c>
      <c r="H27" s="19">
        <v>20340</v>
      </c>
      <c r="I27" s="20">
        <f t="shared" si="11"/>
        <v>25000</v>
      </c>
      <c r="J27" s="21">
        <f t="shared" si="12"/>
        <v>12720</v>
      </c>
      <c r="K27" s="22"/>
      <c r="L27" s="21">
        <v>0</v>
      </c>
      <c r="M27" s="21">
        <v>0</v>
      </c>
      <c r="N27" s="23">
        <v>3600</v>
      </c>
      <c r="O27" s="23">
        <v>30.2</v>
      </c>
      <c r="P27" s="19">
        <v>3450</v>
      </c>
      <c r="Q27" s="20">
        <v>0</v>
      </c>
      <c r="R27" s="21">
        <v>1500</v>
      </c>
      <c r="S27" s="22"/>
      <c r="T27" s="23">
        <v>13200</v>
      </c>
      <c r="U27" s="19">
        <v>13790</v>
      </c>
      <c r="V27" s="20">
        <v>14000</v>
      </c>
      <c r="W27" s="21">
        <v>7600</v>
      </c>
      <c r="X27" s="22"/>
      <c r="Y27" s="21">
        <v>10</v>
      </c>
      <c r="Z27" s="21">
        <v>17.5</v>
      </c>
      <c r="AA27" s="23">
        <v>14000</v>
      </c>
      <c r="AB27" s="19">
        <v>3100</v>
      </c>
      <c r="AC27" s="24">
        <v>11000</v>
      </c>
      <c r="AD27" s="27">
        <v>3620</v>
      </c>
      <c r="AE27" s="84">
        <v>6000</v>
      </c>
    </row>
    <row r="28" spans="1:31" ht="15.75" thickBot="1" x14ac:dyDescent="0.3">
      <c r="A28" s="16">
        <v>4050</v>
      </c>
      <c r="B28" s="17" t="s">
        <v>37</v>
      </c>
      <c r="C28" s="16">
        <v>2</v>
      </c>
      <c r="D28" s="16">
        <v>7</v>
      </c>
      <c r="E28" s="16">
        <v>6</v>
      </c>
      <c r="F28" s="18">
        <v>0</v>
      </c>
      <c r="G28" s="18">
        <v>0</v>
      </c>
      <c r="H28" s="19">
        <v>7413</v>
      </c>
      <c r="I28" s="20">
        <f t="shared" si="11"/>
        <v>0</v>
      </c>
      <c r="J28" s="21">
        <f t="shared" si="12"/>
        <v>0</v>
      </c>
      <c r="K28" s="22"/>
      <c r="L28" s="21">
        <v>0</v>
      </c>
      <c r="M28" s="21">
        <v>0</v>
      </c>
      <c r="N28" s="23">
        <v>0</v>
      </c>
      <c r="O28" s="23">
        <v>2</v>
      </c>
      <c r="P28" s="23">
        <v>0</v>
      </c>
      <c r="Q28" s="20">
        <v>0</v>
      </c>
      <c r="R28" s="21"/>
      <c r="S28" s="22"/>
      <c r="T28" s="23">
        <v>0</v>
      </c>
      <c r="U28" s="29">
        <v>0</v>
      </c>
      <c r="V28" s="20">
        <v>0</v>
      </c>
      <c r="W28" s="21"/>
      <c r="X28" s="22"/>
      <c r="Y28" s="21">
        <v>1</v>
      </c>
      <c r="Z28" s="21">
        <v>1</v>
      </c>
      <c r="AA28" s="23">
        <v>0</v>
      </c>
      <c r="AB28" s="19">
        <v>7413</v>
      </c>
      <c r="AC28" s="24">
        <v>0</v>
      </c>
      <c r="AD28" s="27"/>
      <c r="AE28" s="84"/>
    </row>
    <row r="29" spans="1:31" ht="15.75" thickBot="1" x14ac:dyDescent="0.3">
      <c r="A29" s="16">
        <v>4060</v>
      </c>
      <c r="B29" s="17" t="s">
        <v>38</v>
      </c>
      <c r="C29" s="16">
        <v>36.619</v>
      </c>
      <c r="D29" s="16">
        <v>7</v>
      </c>
      <c r="E29" s="16">
        <v>11.15</v>
      </c>
      <c r="F29" s="18">
        <v>0</v>
      </c>
      <c r="G29" s="18">
        <v>0</v>
      </c>
      <c r="H29" s="19">
        <v>8100</v>
      </c>
      <c r="I29" s="20">
        <f t="shared" si="11"/>
        <v>0</v>
      </c>
      <c r="J29" s="21">
        <f t="shared" si="12"/>
        <v>5600</v>
      </c>
      <c r="K29" s="22"/>
      <c r="L29" s="21">
        <v>0</v>
      </c>
      <c r="M29" s="21">
        <v>2</v>
      </c>
      <c r="N29" s="23">
        <v>0</v>
      </c>
      <c r="O29" s="23">
        <v>13.5</v>
      </c>
      <c r="P29" s="19">
        <v>7600</v>
      </c>
      <c r="Q29" s="20">
        <v>0</v>
      </c>
      <c r="R29" s="21">
        <v>5600</v>
      </c>
      <c r="S29" s="22"/>
      <c r="T29" s="23">
        <v>0</v>
      </c>
      <c r="U29" s="29">
        <v>0</v>
      </c>
      <c r="V29" s="20">
        <v>0</v>
      </c>
      <c r="W29" s="21"/>
      <c r="X29" s="22"/>
      <c r="Y29" s="21">
        <v>7</v>
      </c>
      <c r="Z29" s="21">
        <v>2.95</v>
      </c>
      <c r="AA29" s="23">
        <v>0</v>
      </c>
      <c r="AB29" s="29">
        <v>500</v>
      </c>
      <c r="AC29" s="24">
        <v>0</v>
      </c>
      <c r="AD29" s="27"/>
      <c r="AE29" s="84"/>
    </row>
    <row r="30" spans="1:31" ht="15.75" thickBot="1" x14ac:dyDescent="0.3">
      <c r="A30" s="16">
        <v>4100</v>
      </c>
      <c r="B30" s="17" t="s">
        <v>39</v>
      </c>
      <c r="C30" s="16">
        <v>77.174999999999997</v>
      </c>
      <c r="D30" s="16">
        <v>50</v>
      </c>
      <c r="E30" s="16">
        <v>76.808999999999997</v>
      </c>
      <c r="F30" s="18">
        <v>14000</v>
      </c>
      <c r="G30" s="18">
        <v>74.406000000000006</v>
      </c>
      <c r="H30" s="19">
        <v>44834</v>
      </c>
      <c r="I30" s="20">
        <f t="shared" si="11"/>
        <v>99000</v>
      </c>
      <c r="J30" s="21">
        <f t="shared" si="12"/>
        <v>198652</v>
      </c>
      <c r="K30" s="22"/>
      <c r="L30" s="21">
        <v>50</v>
      </c>
      <c r="M30" s="21">
        <v>76.808999999999997</v>
      </c>
      <c r="N30" s="23">
        <v>3000</v>
      </c>
      <c r="O30" s="23">
        <v>1.54</v>
      </c>
      <c r="P30" s="29">
        <v>44834</v>
      </c>
      <c r="Q30" s="20">
        <v>83000</v>
      </c>
      <c r="R30" s="21">
        <v>182702</v>
      </c>
      <c r="S30" s="22"/>
      <c r="T30" s="23">
        <v>0</v>
      </c>
      <c r="U30" s="29">
        <v>0</v>
      </c>
      <c r="V30" s="20">
        <v>0</v>
      </c>
      <c r="W30" s="21"/>
      <c r="X30" s="22"/>
      <c r="Y30" s="21">
        <v>0</v>
      </c>
      <c r="Z30" s="21">
        <v>0</v>
      </c>
      <c r="AA30" s="23">
        <v>11000</v>
      </c>
      <c r="AB30" s="29">
        <v>0</v>
      </c>
      <c r="AC30" s="24">
        <v>16000</v>
      </c>
      <c r="AD30" s="27">
        <v>15950</v>
      </c>
      <c r="AE30" s="84">
        <v>0</v>
      </c>
    </row>
    <row r="31" spans="1:31" ht="15.75" thickBot="1" x14ac:dyDescent="0.3">
      <c r="A31" s="16">
        <v>4200</v>
      </c>
      <c r="B31" s="17" t="s">
        <v>40</v>
      </c>
      <c r="C31" s="16">
        <v>39.896999999999998</v>
      </c>
      <c r="D31" s="16">
        <v>55</v>
      </c>
      <c r="E31" s="16">
        <v>14.654999999999999</v>
      </c>
      <c r="F31" s="18">
        <v>32000</v>
      </c>
      <c r="G31" s="18">
        <v>0</v>
      </c>
      <c r="H31" s="29">
        <v>0</v>
      </c>
      <c r="I31" s="20">
        <f t="shared" si="11"/>
        <v>1000</v>
      </c>
      <c r="J31" s="21">
        <f t="shared" si="12"/>
        <v>1818</v>
      </c>
      <c r="K31" s="22"/>
      <c r="L31" s="21">
        <v>25</v>
      </c>
      <c r="M31" s="21">
        <v>7.9950000000000001</v>
      </c>
      <c r="N31" s="23">
        <v>12000</v>
      </c>
      <c r="O31" s="23">
        <v>31.632999999999999</v>
      </c>
      <c r="P31" s="23">
        <v>0</v>
      </c>
      <c r="Q31" s="20">
        <v>1000</v>
      </c>
      <c r="R31" s="21"/>
      <c r="S31" s="22"/>
      <c r="T31" s="23">
        <v>15000</v>
      </c>
      <c r="U31" s="23">
        <v>0</v>
      </c>
      <c r="V31" s="20">
        <v>0</v>
      </c>
      <c r="W31" s="21"/>
      <c r="X31" s="22"/>
      <c r="Y31" s="21">
        <v>10</v>
      </c>
      <c r="Z31" s="21">
        <v>6.66</v>
      </c>
      <c r="AA31" s="23">
        <v>5000</v>
      </c>
      <c r="AB31" s="29">
        <v>0</v>
      </c>
      <c r="AC31" s="24">
        <v>0</v>
      </c>
      <c r="AD31" s="27">
        <v>1818</v>
      </c>
      <c r="AE31" s="84">
        <v>2000</v>
      </c>
    </row>
    <row r="32" spans="1:31" ht="15.75" thickBot="1" x14ac:dyDescent="0.3">
      <c r="A32" s="16">
        <v>4220</v>
      </c>
      <c r="B32" s="17" t="s">
        <v>41</v>
      </c>
      <c r="C32" s="16">
        <v>66.281999999999996</v>
      </c>
      <c r="D32" s="16">
        <v>60</v>
      </c>
      <c r="E32" s="16">
        <v>70.051000000000002</v>
      </c>
      <c r="F32" s="18">
        <v>36000</v>
      </c>
      <c r="G32" s="18">
        <v>0</v>
      </c>
      <c r="H32" s="19">
        <v>46250</v>
      </c>
      <c r="I32" s="20">
        <f t="shared" si="11"/>
        <v>15000</v>
      </c>
      <c r="J32" s="21">
        <f t="shared" si="12"/>
        <v>8262</v>
      </c>
      <c r="K32" s="22"/>
      <c r="L32" s="21">
        <v>0</v>
      </c>
      <c r="M32" s="21">
        <v>0</v>
      </c>
      <c r="N32" s="23">
        <v>0</v>
      </c>
      <c r="O32" s="23">
        <v>31.654</v>
      </c>
      <c r="P32" s="23">
        <v>0</v>
      </c>
      <c r="Q32" s="20">
        <v>0</v>
      </c>
      <c r="R32" s="21">
        <v>1977</v>
      </c>
      <c r="S32" s="22"/>
      <c r="T32" s="23">
        <v>15000</v>
      </c>
      <c r="U32" s="19">
        <v>14649</v>
      </c>
      <c r="V32" s="20">
        <v>10000</v>
      </c>
      <c r="W32" s="21">
        <v>4930</v>
      </c>
      <c r="X32" s="22"/>
      <c r="Y32" s="21">
        <v>30</v>
      </c>
      <c r="Z32" s="21">
        <v>14.725</v>
      </c>
      <c r="AA32" s="23">
        <v>21000</v>
      </c>
      <c r="AB32" s="29">
        <v>31601</v>
      </c>
      <c r="AC32" s="24">
        <v>5000</v>
      </c>
      <c r="AD32" s="27">
        <v>1355</v>
      </c>
      <c r="AE32" s="84">
        <v>1500</v>
      </c>
    </row>
    <row r="33" spans="1:31" ht="15.75" thickBot="1" x14ac:dyDescent="0.3">
      <c r="A33" s="30">
        <v>4300</v>
      </c>
      <c r="B33" s="31" t="s">
        <v>42</v>
      </c>
      <c r="C33" s="30">
        <v>57.905999999999999</v>
      </c>
      <c r="D33" s="30">
        <v>53</v>
      </c>
      <c r="E33" s="30">
        <v>60.222999999999999</v>
      </c>
      <c r="F33" s="33">
        <v>12000</v>
      </c>
      <c r="G33" s="86"/>
      <c r="H33" s="34">
        <v>5519</v>
      </c>
      <c r="I33" s="35">
        <f t="shared" si="11"/>
        <v>11000</v>
      </c>
      <c r="J33" s="36">
        <f t="shared" si="12"/>
        <v>2951</v>
      </c>
      <c r="K33" s="87"/>
      <c r="L33" s="38">
        <v>0</v>
      </c>
      <c r="M33" s="38">
        <v>0</v>
      </c>
      <c r="N33" s="39">
        <v>0</v>
      </c>
      <c r="O33" s="39">
        <v>4.9059999999999997</v>
      </c>
      <c r="P33" s="39">
        <v>0</v>
      </c>
      <c r="Q33" s="40">
        <v>0</v>
      </c>
      <c r="R33" s="38"/>
      <c r="S33" s="41"/>
      <c r="T33" s="39">
        <v>5000</v>
      </c>
      <c r="U33" s="34">
        <v>2245</v>
      </c>
      <c r="V33" s="40">
        <v>6000</v>
      </c>
      <c r="W33" s="38"/>
      <c r="X33" s="41"/>
      <c r="Y33" s="38">
        <v>0</v>
      </c>
      <c r="Z33" s="38">
        <v>6.8330000000000002</v>
      </c>
      <c r="AA33" s="39">
        <v>7000</v>
      </c>
      <c r="AB33" s="88">
        <v>3274</v>
      </c>
      <c r="AC33" s="42">
        <v>5000</v>
      </c>
      <c r="AD33" s="43">
        <v>2951</v>
      </c>
      <c r="AE33" s="89">
        <v>3000</v>
      </c>
    </row>
    <row r="34" spans="1:31" ht="15.75" thickBot="1" x14ac:dyDescent="0.3">
      <c r="A34" s="45">
        <v>0</v>
      </c>
      <c r="B34" s="46" t="s">
        <v>43</v>
      </c>
      <c r="C34" s="45">
        <v>357.83</v>
      </c>
      <c r="D34" s="45">
        <v>322</v>
      </c>
      <c r="E34" s="45">
        <v>325.77</v>
      </c>
      <c r="F34" s="47">
        <f>SUM(F25:F33)</f>
        <v>181800</v>
      </c>
      <c r="G34" s="47">
        <v>84.683999999999997</v>
      </c>
      <c r="H34" s="53">
        <f>SUM(H25:H33)</f>
        <v>193971</v>
      </c>
      <c r="I34" s="49">
        <f>SUM(I25:I33)</f>
        <v>246000</v>
      </c>
      <c r="J34" s="50">
        <f t="shared" ref="J34:K34" si="13">SUM(J25:J33)</f>
        <v>252797.2</v>
      </c>
      <c r="K34" s="51">
        <f t="shared" si="13"/>
        <v>0</v>
      </c>
      <c r="L34" s="52">
        <v>100</v>
      </c>
      <c r="M34" s="52">
        <v>126.871</v>
      </c>
      <c r="N34" s="53">
        <f>SUM(N25:N33)</f>
        <v>50600</v>
      </c>
      <c r="O34" s="53">
        <v>131.10599999999999</v>
      </c>
      <c r="P34" s="53">
        <f>SUM(P25:P33)</f>
        <v>70243</v>
      </c>
      <c r="Q34" s="54">
        <f>SUM(Q25:Q33)</f>
        <v>131000</v>
      </c>
      <c r="R34" s="52">
        <f t="shared" ref="R34:S34" si="14">SUM(R25:R33)</f>
        <v>201166</v>
      </c>
      <c r="S34" s="55">
        <f t="shared" si="14"/>
        <v>0</v>
      </c>
      <c r="T34" s="53">
        <f>SUM(T25:T33)</f>
        <v>68200</v>
      </c>
      <c r="U34" s="53">
        <f>SUM(U25:U33)</f>
        <v>57160</v>
      </c>
      <c r="V34" s="54">
        <f>SUM(V25:V33)</f>
        <v>65000</v>
      </c>
      <c r="W34" s="52">
        <f t="shared" ref="W34:X34" si="15">SUM(W25:W33)</f>
        <v>19730</v>
      </c>
      <c r="X34" s="55">
        <f t="shared" si="15"/>
        <v>0</v>
      </c>
      <c r="Y34" s="52">
        <v>73</v>
      </c>
      <c r="Z34" s="52">
        <v>49.667999999999999</v>
      </c>
      <c r="AA34" s="52">
        <f>SUM(AA25:AA33)</f>
        <v>63000</v>
      </c>
      <c r="AB34" s="53">
        <f>SUM(AB25:AB33)</f>
        <v>66568</v>
      </c>
      <c r="AC34" s="56">
        <f>SUM(AC25:AC33)</f>
        <v>50000</v>
      </c>
      <c r="AD34" s="90">
        <f>SUM(AD25:AD33)</f>
        <v>31901.200000000001</v>
      </c>
      <c r="AE34" s="91">
        <f>SUM(AE25:AE33)</f>
        <v>17500</v>
      </c>
    </row>
    <row r="35" spans="1:31" ht="16.5" thickTop="1" thickBot="1" x14ac:dyDescent="0.3">
      <c r="A35" s="16">
        <v>5000</v>
      </c>
      <c r="B35" s="17" t="s">
        <v>44</v>
      </c>
      <c r="C35" s="16">
        <v>181.357</v>
      </c>
      <c r="D35" s="16">
        <v>205</v>
      </c>
      <c r="E35" s="16">
        <v>200.364</v>
      </c>
      <c r="F35" s="16">
        <v>210800</v>
      </c>
      <c r="G35" s="16">
        <v>98.397999999999996</v>
      </c>
      <c r="H35" s="21">
        <v>211036</v>
      </c>
      <c r="I35" s="20">
        <f t="shared" ref="I35:J39" si="16">SUM(Q35+V35+AC35)</f>
        <v>221732</v>
      </c>
      <c r="J35" s="21">
        <f t="shared" si="16"/>
        <v>137705</v>
      </c>
      <c r="K35" s="22"/>
      <c r="L35" s="21">
        <v>70</v>
      </c>
      <c r="M35" s="21">
        <v>47.524000000000001</v>
      </c>
      <c r="N35" s="23">
        <v>80000</v>
      </c>
      <c r="O35" s="23">
        <v>37.99</v>
      </c>
      <c r="P35" s="19">
        <v>46886</v>
      </c>
      <c r="Q35" s="20">
        <v>80000</v>
      </c>
      <c r="R35" s="21">
        <v>39375</v>
      </c>
      <c r="S35" s="22"/>
      <c r="T35" s="23">
        <v>52800</v>
      </c>
      <c r="U35" s="19">
        <v>75550</v>
      </c>
      <c r="V35" s="20">
        <v>56732</v>
      </c>
      <c r="W35" s="92">
        <v>16170</v>
      </c>
      <c r="X35" s="93"/>
      <c r="Y35" s="23">
        <v>75</v>
      </c>
      <c r="Z35" s="23">
        <v>83.17</v>
      </c>
      <c r="AA35" s="19">
        <v>78000</v>
      </c>
      <c r="AB35" s="19">
        <v>88600</v>
      </c>
      <c r="AC35" s="24">
        <v>85000</v>
      </c>
      <c r="AD35" s="25">
        <v>82160</v>
      </c>
      <c r="AE35" s="84">
        <v>83000</v>
      </c>
    </row>
    <row r="36" spans="1:31" ht="15.75" thickBot="1" x14ac:dyDescent="0.3">
      <c r="A36" s="16">
        <v>5100</v>
      </c>
      <c r="B36" s="17" t="s">
        <v>45</v>
      </c>
      <c r="C36" s="16">
        <v>18.399999999999999</v>
      </c>
      <c r="D36" s="16">
        <v>29.8</v>
      </c>
      <c r="E36" s="16">
        <v>25.85</v>
      </c>
      <c r="F36" s="18">
        <v>10000</v>
      </c>
      <c r="G36" s="18">
        <v>6.8</v>
      </c>
      <c r="H36" s="19">
        <v>8000</v>
      </c>
      <c r="I36" s="20">
        <f t="shared" si="16"/>
        <v>18000</v>
      </c>
      <c r="J36" s="21">
        <f t="shared" si="16"/>
        <v>21000</v>
      </c>
      <c r="K36" s="22"/>
      <c r="L36" s="21">
        <v>25</v>
      </c>
      <c r="M36" s="21">
        <v>23.3</v>
      </c>
      <c r="N36" s="23">
        <v>10000</v>
      </c>
      <c r="O36" s="23">
        <v>5.9749999999999996</v>
      </c>
      <c r="P36" s="19">
        <v>8000</v>
      </c>
      <c r="Q36" s="20">
        <v>18000</v>
      </c>
      <c r="R36" s="21">
        <v>15000</v>
      </c>
      <c r="S36" s="22"/>
      <c r="T36" s="23">
        <v>0</v>
      </c>
      <c r="U36" s="23">
        <v>0</v>
      </c>
      <c r="V36" s="20">
        <v>0</v>
      </c>
      <c r="W36" s="21">
        <v>6000</v>
      </c>
      <c r="X36" s="22"/>
      <c r="Y36" s="21">
        <v>4.8</v>
      </c>
      <c r="Z36" s="21">
        <v>2.5499999999999998</v>
      </c>
      <c r="AA36" s="23">
        <v>0</v>
      </c>
      <c r="AB36" s="23">
        <v>0</v>
      </c>
      <c r="AC36" s="24">
        <v>0</v>
      </c>
      <c r="AD36" s="27"/>
      <c r="AE36" s="84"/>
    </row>
    <row r="37" spans="1:31" ht="15.75" thickBot="1" x14ac:dyDescent="0.3">
      <c r="A37" s="16">
        <v>5150</v>
      </c>
      <c r="B37" s="17" t="s">
        <v>46</v>
      </c>
      <c r="C37" s="16">
        <v>1.05</v>
      </c>
      <c r="D37" s="16">
        <v>6</v>
      </c>
      <c r="E37" s="16">
        <v>600</v>
      </c>
      <c r="F37" s="18">
        <v>0</v>
      </c>
      <c r="G37" s="18">
        <v>0</v>
      </c>
      <c r="H37" s="29">
        <v>0</v>
      </c>
      <c r="I37" s="20">
        <f t="shared" si="16"/>
        <v>4000</v>
      </c>
      <c r="J37" s="21">
        <f t="shared" si="16"/>
        <v>7000</v>
      </c>
      <c r="K37" s="22"/>
      <c r="L37" s="21">
        <v>0</v>
      </c>
      <c r="M37" s="21">
        <v>0</v>
      </c>
      <c r="N37" s="23">
        <v>0</v>
      </c>
      <c r="O37" s="23">
        <v>250</v>
      </c>
      <c r="P37" s="23">
        <v>0</v>
      </c>
      <c r="Q37" s="20">
        <v>4000</v>
      </c>
      <c r="R37" s="21">
        <v>3000</v>
      </c>
      <c r="S37" s="22"/>
      <c r="T37" s="23">
        <v>0</v>
      </c>
      <c r="U37" s="23">
        <v>0</v>
      </c>
      <c r="V37" s="20">
        <v>0</v>
      </c>
      <c r="W37" s="21">
        <v>4000</v>
      </c>
      <c r="X37" s="22"/>
      <c r="Y37" s="21">
        <v>3</v>
      </c>
      <c r="Z37" s="21">
        <v>600</v>
      </c>
      <c r="AA37" s="23">
        <v>0</v>
      </c>
      <c r="AB37" s="23">
        <v>0</v>
      </c>
      <c r="AC37" s="24">
        <v>0</v>
      </c>
      <c r="AD37" s="27"/>
      <c r="AE37" s="84"/>
    </row>
    <row r="38" spans="1:31" ht="15.75" thickBot="1" x14ac:dyDescent="0.3">
      <c r="A38" s="16">
        <v>5200</v>
      </c>
      <c r="B38" s="17" t="s">
        <v>47</v>
      </c>
      <c r="C38" s="16">
        <v>0</v>
      </c>
      <c r="D38" s="16">
        <v>32</v>
      </c>
      <c r="E38" s="16">
        <v>16.792000000000002</v>
      </c>
      <c r="F38" s="18">
        <v>0</v>
      </c>
      <c r="G38" s="18">
        <v>0</v>
      </c>
      <c r="H38" s="29">
        <v>0</v>
      </c>
      <c r="I38" s="20">
        <f t="shared" si="16"/>
        <v>0</v>
      </c>
      <c r="J38" s="21">
        <f t="shared" si="16"/>
        <v>0</v>
      </c>
      <c r="K38" s="22"/>
      <c r="L38" s="21">
        <v>0</v>
      </c>
      <c r="M38" s="21">
        <v>0</v>
      </c>
      <c r="N38" s="23">
        <v>0</v>
      </c>
      <c r="O38" s="23">
        <v>0</v>
      </c>
      <c r="P38" s="23">
        <v>0</v>
      </c>
      <c r="Q38" s="20">
        <v>0</v>
      </c>
      <c r="R38" s="21"/>
      <c r="S38" s="22"/>
      <c r="T38" s="23">
        <v>0</v>
      </c>
      <c r="U38" s="23">
        <v>0</v>
      </c>
      <c r="V38" s="20">
        <v>0</v>
      </c>
      <c r="W38" s="21"/>
      <c r="X38" s="22"/>
      <c r="Y38" s="21">
        <v>0</v>
      </c>
      <c r="Z38" s="21">
        <v>0</v>
      </c>
      <c r="AA38" s="23">
        <v>0</v>
      </c>
      <c r="AB38" s="23">
        <v>0</v>
      </c>
      <c r="AC38" s="24">
        <v>0</v>
      </c>
      <c r="AD38" s="27"/>
      <c r="AE38" s="84"/>
    </row>
    <row r="39" spans="1:31" ht="15.75" thickBot="1" x14ac:dyDescent="0.3">
      <c r="A39" s="30">
        <v>5205</v>
      </c>
      <c r="B39" s="31" t="s">
        <v>48</v>
      </c>
      <c r="C39" s="30">
        <v>10.821</v>
      </c>
      <c r="D39" s="30">
        <v>0</v>
      </c>
      <c r="E39" s="30">
        <v>0</v>
      </c>
      <c r="F39" s="33">
        <v>0</v>
      </c>
      <c r="G39" s="33">
        <v>0</v>
      </c>
      <c r="H39" s="39">
        <v>0</v>
      </c>
      <c r="I39" s="35">
        <f t="shared" si="16"/>
        <v>0</v>
      </c>
      <c r="J39" s="36">
        <f t="shared" si="16"/>
        <v>0</v>
      </c>
      <c r="K39" s="87"/>
      <c r="L39" s="38">
        <v>0</v>
      </c>
      <c r="M39" s="38">
        <v>0</v>
      </c>
      <c r="N39" s="39">
        <v>0</v>
      </c>
      <c r="O39" s="39">
        <v>10.821</v>
      </c>
      <c r="P39" s="39">
        <v>0</v>
      </c>
      <c r="Q39" s="40">
        <v>0</v>
      </c>
      <c r="R39" s="38"/>
      <c r="S39" s="41"/>
      <c r="T39" s="39">
        <v>0</v>
      </c>
      <c r="U39" s="39">
        <v>0</v>
      </c>
      <c r="V39" s="40">
        <v>0</v>
      </c>
      <c r="W39" s="38"/>
      <c r="X39" s="41"/>
      <c r="Y39" s="38">
        <v>0</v>
      </c>
      <c r="Z39" s="38">
        <v>0</v>
      </c>
      <c r="AA39" s="39">
        <v>0</v>
      </c>
      <c r="AB39" s="39">
        <v>0</v>
      </c>
      <c r="AC39" s="42">
        <v>0</v>
      </c>
      <c r="AD39" s="43"/>
      <c r="AE39" s="84"/>
    </row>
    <row r="40" spans="1:31" ht="15.75" thickBot="1" x14ac:dyDescent="0.3">
      <c r="A40" s="45">
        <v>0</v>
      </c>
      <c r="B40" s="46" t="s">
        <v>49</v>
      </c>
      <c r="C40" s="45">
        <v>211.62799999999999</v>
      </c>
      <c r="D40" s="45">
        <v>272.8</v>
      </c>
      <c r="E40" s="45">
        <v>243.60599999999999</v>
      </c>
      <c r="F40" s="47">
        <f>SUM(F35:F39)</f>
        <v>220800</v>
      </c>
      <c r="G40" s="47">
        <v>105.19799999999999</v>
      </c>
      <c r="H40" s="53">
        <f>SUM(H35:H39)</f>
        <v>219036</v>
      </c>
      <c r="I40" s="49">
        <f>SUM(I35:I39)</f>
        <v>243732</v>
      </c>
      <c r="J40" s="50">
        <f t="shared" ref="J40:K40" si="17">SUM(J35:J39)</f>
        <v>165705</v>
      </c>
      <c r="K40" s="51">
        <f t="shared" si="17"/>
        <v>0</v>
      </c>
      <c r="L40" s="52">
        <v>95</v>
      </c>
      <c r="M40" s="52">
        <v>70.823999999999998</v>
      </c>
      <c r="N40" s="53">
        <f>SUM(N35:N39)</f>
        <v>90000</v>
      </c>
      <c r="O40" s="53">
        <v>55.036000000000001</v>
      </c>
      <c r="P40" s="53">
        <f>SUM(P35:P39)</f>
        <v>54886</v>
      </c>
      <c r="Q40" s="54">
        <f>SUM(Q35:Q39)</f>
        <v>102000</v>
      </c>
      <c r="R40" s="52">
        <f t="shared" ref="R40:S40" si="18">SUM(R35:R39)</f>
        <v>57375</v>
      </c>
      <c r="S40" s="55">
        <f t="shared" si="18"/>
        <v>0</v>
      </c>
      <c r="T40" s="53">
        <f>SUM(T35:T39)</f>
        <v>52800</v>
      </c>
      <c r="U40" s="53">
        <f>SUM(U35:U39)</f>
        <v>75550</v>
      </c>
      <c r="V40" s="54">
        <f>SUM(V35:V39)</f>
        <v>56732</v>
      </c>
      <c r="W40" s="52">
        <f t="shared" ref="W40:X40" si="19">SUM(W35:W39)</f>
        <v>26170</v>
      </c>
      <c r="X40" s="55">
        <f t="shared" si="19"/>
        <v>0</v>
      </c>
      <c r="Y40" s="52">
        <v>82.8</v>
      </c>
      <c r="Z40" s="52">
        <v>86.32</v>
      </c>
      <c r="AA40" s="53">
        <f>SUM(AA35:AA39)</f>
        <v>78000</v>
      </c>
      <c r="AB40" s="53">
        <f>SUM(AB35:AB39)</f>
        <v>88600</v>
      </c>
      <c r="AC40" s="56">
        <f>SUM(AC35:AC39)</f>
        <v>85000</v>
      </c>
      <c r="AD40" s="60">
        <f>SUM(AD35:AD39)</f>
        <v>82160</v>
      </c>
      <c r="AE40" s="97">
        <f>SUM(AE35:AE39)</f>
        <v>83000</v>
      </c>
    </row>
    <row r="41" spans="1:31" ht="16.5" thickTop="1" thickBot="1" x14ac:dyDescent="0.3">
      <c r="A41" s="16">
        <v>6300</v>
      </c>
      <c r="B41" s="17" t="s">
        <v>50</v>
      </c>
      <c r="C41" s="16">
        <v>55.069000000000003</v>
      </c>
      <c r="D41" s="16">
        <v>55</v>
      </c>
      <c r="E41" s="16">
        <v>48.5</v>
      </c>
      <c r="F41" s="18">
        <v>48000</v>
      </c>
      <c r="G41" s="18">
        <v>55.069000000000003</v>
      </c>
      <c r="H41" s="19">
        <v>54600</v>
      </c>
      <c r="I41" s="20">
        <f t="shared" ref="I41:J44" si="20">SUM(Q41+V41+AC41)</f>
        <v>68000</v>
      </c>
      <c r="J41" s="21">
        <f t="shared" si="20"/>
        <v>62326</v>
      </c>
      <c r="K41" s="22"/>
      <c r="L41" s="21">
        <v>55</v>
      </c>
      <c r="M41" s="21">
        <v>48</v>
      </c>
      <c r="N41" s="23">
        <v>48000</v>
      </c>
      <c r="O41" s="23">
        <v>0</v>
      </c>
      <c r="P41" s="19">
        <v>48000</v>
      </c>
      <c r="Q41" s="20">
        <v>60000</v>
      </c>
      <c r="R41" s="21">
        <v>62326</v>
      </c>
      <c r="S41" s="22"/>
      <c r="T41" s="23">
        <v>0</v>
      </c>
      <c r="U41" s="23">
        <v>6600</v>
      </c>
      <c r="V41" s="20">
        <v>8000</v>
      </c>
      <c r="W41" s="21"/>
      <c r="X41" s="22"/>
      <c r="Y41" s="21">
        <v>0</v>
      </c>
      <c r="Z41" s="21">
        <v>0</v>
      </c>
      <c r="AA41" s="23">
        <v>0</v>
      </c>
      <c r="AB41" s="23">
        <v>0</v>
      </c>
      <c r="AC41" s="24">
        <v>0</v>
      </c>
      <c r="AD41" s="27"/>
      <c r="AE41" s="84"/>
    </row>
    <row r="42" spans="1:31" ht="15.75" thickBot="1" x14ac:dyDescent="0.3">
      <c r="A42" s="16">
        <v>6345</v>
      </c>
      <c r="B42" s="17" t="s">
        <v>51</v>
      </c>
      <c r="C42" s="16">
        <v>46.91</v>
      </c>
      <c r="D42" s="16">
        <v>35</v>
      </c>
      <c r="E42" s="16">
        <v>50.908000000000001</v>
      </c>
      <c r="F42" s="18">
        <v>40000</v>
      </c>
      <c r="G42" s="18">
        <v>46.91</v>
      </c>
      <c r="H42" s="19">
        <v>36009</v>
      </c>
      <c r="I42" s="20">
        <f t="shared" si="20"/>
        <v>40000</v>
      </c>
      <c r="J42" s="21">
        <f t="shared" si="20"/>
        <v>46179</v>
      </c>
      <c r="K42" s="22"/>
      <c r="L42" s="21">
        <v>35</v>
      </c>
      <c r="M42" s="21">
        <v>50.908000000000001</v>
      </c>
      <c r="N42" s="23">
        <v>40000</v>
      </c>
      <c r="O42" s="23">
        <v>0</v>
      </c>
      <c r="P42" s="19">
        <v>36009</v>
      </c>
      <c r="Q42" s="20">
        <v>40000</v>
      </c>
      <c r="R42" s="21">
        <v>46179</v>
      </c>
      <c r="S42" s="22"/>
      <c r="T42" s="23">
        <v>0</v>
      </c>
      <c r="U42" s="23">
        <v>0</v>
      </c>
      <c r="V42" s="20">
        <v>0</v>
      </c>
      <c r="W42" s="21"/>
      <c r="X42" s="22"/>
      <c r="Y42" s="21">
        <v>0</v>
      </c>
      <c r="Z42" s="21">
        <v>0</v>
      </c>
      <c r="AA42" s="23">
        <v>0</v>
      </c>
      <c r="AB42" s="23">
        <v>0</v>
      </c>
      <c r="AC42" s="24">
        <v>0</v>
      </c>
      <c r="AD42" s="27"/>
      <c r="AE42" s="84"/>
    </row>
    <row r="43" spans="1:31" ht="15.75" thickBot="1" x14ac:dyDescent="0.3">
      <c r="A43" s="16">
        <v>6360</v>
      </c>
      <c r="B43" s="17" t="s">
        <v>52</v>
      </c>
      <c r="C43" s="16">
        <v>2.3620000000000001</v>
      </c>
      <c r="D43" s="16">
        <v>2.5</v>
      </c>
      <c r="E43" s="16">
        <v>6.5970000000000004</v>
      </c>
      <c r="F43" s="18">
        <v>6000</v>
      </c>
      <c r="G43" s="18">
        <v>2.3620000000000001</v>
      </c>
      <c r="H43" s="19">
        <v>9787</v>
      </c>
      <c r="I43" s="20">
        <f t="shared" si="20"/>
        <v>16000</v>
      </c>
      <c r="J43" s="21">
        <f t="shared" si="20"/>
        <v>9340</v>
      </c>
      <c r="K43" s="22"/>
      <c r="L43" s="21">
        <v>2.5</v>
      </c>
      <c r="M43" s="21">
        <v>6.5970000000000004</v>
      </c>
      <c r="N43" s="23">
        <v>6000</v>
      </c>
      <c r="O43" s="23">
        <v>0</v>
      </c>
      <c r="P43" s="19">
        <v>9787</v>
      </c>
      <c r="Q43" s="20">
        <v>16000</v>
      </c>
      <c r="R43" s="21">
        <v>9340</v>
      </c>
      <c r="S43" s="22"/>
      <c r="T43" s="23">
        <v>0</v>
      </c>
      <c r="U43" s="23">
        <v>0</v>
      </c>
      <c r="V43" s="20">
        <v>0</v>
      </c>
      <c r="W43" s="21"/>
      <c r="X43" s="22"/>
      <c r="Y43" s="21">
        <v>0</v>
      </c>
      <c r="Z43" s="21">
        <v>0</v>
      </c>
      <c r="AA43" s="23">
        <v>0</v>
      </c>
      <c r="AB43" s="23">
        <v>0</v>
      </c>
      <c r="AC43" s="24">
        <v>0</v>
      </c>
      <c r="AD43" s="27"/>
      <c r="AE43" s="84"/>
    </row>
    <row r="44" spans="1:31" ht="15.75" thickBot="1" x14ac:dyDescent="0.3">
      <c r="A44" s="30">
        <v>6390</v>
      </c>
      <c r="B44" s="31" t="s">
        <v>53</v>
      </c>
      <c r="C44" s="30">
        <v>36.331000000000003</v>
      </c>
      <c r="D44" s="30">
        <v>25</v>
      </c>
      <c r="E44" s="30">
        <v>49.085999999999999</v>
      </c>
      <c r="F44" s="33">
        <v>40000</v>
      </c>
      <c r="G44" s="33">
        <v>36.331000000000003</v>
      </c>
      <c r="H44" s="34">
        <v>1277</v>
      </c>
      <c r="I44" s="35">
        <f t="shared" si="20"/>
        <v>0</v>
      </c>
      <c r="J44" s="36">
        <f t="shared" si="20"/>
        <v>1800</v>
      </c>
      <c r="K44" s="37"/>
      <c r="L44" s="38">
        <v>25</v>
      </c>
      <c r="M44" s="38">
        <v>49.085999999999999</v>
      </c>
      <c r="N44" s="39">
        <v>40000</v>
      </c>
      <c r="O44" s="39">
        <v>0</v>
      </c>
      <c r="P44" s="34">
        <v>1277</v>
      </c>
      <c r="Q44" s="98">
        <v>0</v>
      </c>
      <c r="R44" s="99">
        <v>1800</v>
      </c>
      <c r="S44" s="100"/>
      <c r="T44" s="39">
        <v>0</v>
      </c>
      <c r="U44" s="39">
        <v>0</v>
      </c>
      <c r="V44" s="40">
        <v>0</v>
      </c>
      <c r="W44" s="38"/>
      <c r="X44" s="41"/>
      <c r="Y44" s="38">
        <v>0</v>
      </c>
      <c r="Z44" s="38">
        <v>0</v>
      </c>
      <c r="AA44" s="39">
        <v>0</v>
      </c>
      <c r="AB44" s="39">
        <v>0</v>
      </c>
      <c r="AC44" s="42">
        <v>0</v>
      </c>
      <c r="AD44" s="43"/>
      <c r="AE44" s="89"/>
    </row>
    <row r="45" spans="1:31" ht="15.75" thickBot="1" x14ac:dyDescent="0.3">
      <c r="A45" s="45">
        <v>0</v>
      </c>
      <c r="B45" s="46" t="s">
        <v>54</v>
      </c>
      <c r="C45" s="45">
        <v>140.672</v>
      </c>
      <c r="D45" s="45">
        <v>117.5</v>
      </c>
      <c r="E45" s="45">
        <v>155.09100000000001</v>
      </c>
      <c r="F45" s="47">
        <f>SUM(F41:F44)</f>
        <v>134000</v>
      </c>
      <c r="G45" s="47">
        <v>140.672</v>
      </c>
      <c r="H45" s="53">
        <f>SUM(H41:H44)</f>
        <v>101673</v>
      </c>
      <c r="I45" s="49">
        <f>SUM(I41:I44)</f>
        <v>124000</v>
      </c>
      <c r="J45" s="50">
        <f t="shared" ref="J45:K45" si="21">SUM(J41:J44)</f>
        <v>119645</v>
      </c>
      <c r="K45" s="51">
        <f t="shared" si="21"/>
        <v>0</v>
      </c>
      <c r="L45" s="52">
        <v>117.5</v>
      </c>
      <c r="M45" s="52">
        <v>154.59100000000001</v>
      </c>
      <c r="N45" s="53">
        <f>SUM(N41:N44)</f>
        <v>134000</v>
      </c>
      <c r="O45" s="53">
        <v>0</v>
      </c>
      <c r="P45" s="53">
        <f>SUM(P41:P44)</f>
        <v>95073</v>
      </c>
      <c r="Q45" s="54">
        <f>SUM(Q41:Q44)</f>
        <v>116000</v>
      </c>
      <c r="R45" s="52">
        <f t="shared" ref="R45:S45" si="22">SUM(R41:R44)</f>
        <v>119645</v>
      </c>
      <c r="S45" s="55">
        <f t="shared" si="22"/>
        <v>0</v>
      </c>
      <c r="T45" s="53">
        <f>SUM(T41:T44)</f>
        <v>0</v>
      </c>
      <c r="U45" s="53">
        <f>SUM(U41:U44)</f>
        <v>6600</v>
      </c>
      <c r="V45" s="54">
        <f>SUM(V41:V44)</f>
        <v>8000</v>
      </c>
      <c r="W45" s="52">
        <f t="shared" ref="W45:X45" si="23">SUM(W41:W44)</f>
        <v>0</v>
      </c>
      <c r="X45" s="55">
        <f t="shared" si="23"/>
        <v>0</v>
      </c>
      <c r="Y45" s="52">
        <v>0</v>
      </c>
      <c r="Z45" s="52">
        <v>0</v>
      </c>
      <c r="AA45" s="53">
        <f>SUM(AA41:AA44)</f>
        <v>0</v>
      </c>
      <c r="AB45" s="53">
        <f>SUM(AB41:AB44)</f>
        <v>0</v>
      </c>
      <c r="AC45" s="56">
        <f>SUM(AC41:AC44)</f>
        <v>0</v>
      </c>
      <c r="AD45" s="57">
        <f>SUM(AD41:AD44)</f>
        <v>0</v>
      </c>
      <c r="AE45" s="58">
        <f>SUM(AE41:AE44)</f>
        <v>0</v>
      </c>
    </row>
    <row r="46" spans="1:31" ht="16.5" thickTop="1" thickBot="1" x14ac:dyDescent="0.3">
      <c r="A46" s="30">
        <v>6540</v>
      </c>
      <c r="B46" s="31" t="s">
        <v>39</v>
      </c>
      <c r="C46" s="30">
        <v>1.978</v>
      </c>
      <c r="D46" s="30">
        <v>2.5</v>
      </c>
      <c r="E46" s="30">
        <v>18.550999999999998</v>
      </c>
      <c r="F46" s="33">
        <v>5000</v>
      </c>
      <c r="G46" s="33">
        <v>1.655</v>
      </c>
      <c r="H46" s="39">
        <v>3100</v>
      </c>
      <c r="I46" s="40">
        <f>SUM(Q46+V46+AC46)</f>
        <v>5000</v>
      </c>
      <c r="J46" s="21">
        <f>SUM(R46+W46+AD46)</f>
        <v>0</v>
      </c>
      <c r="K46" s="41"/>
      <c r="L46" s="38">
        <v>1.5</v>
      </c>
      <c r="M46" s="38">
        <v>13.012</v>
      </c>
      <c r="N46" s="39">
        <v>5000</v>
      </c>
      <c r="O46" s="39">
        <v>323</v>
      </c>
      <c r="P46" s="39">
        <v>3100</v>
      </c>
      <c r="Q46" s="40">
        <v>5000</v>
      </c>
      <c r="R46" s="38"/>
      <c r="S46" s="41"/>
      <c r="T46" s="96">
        <v>0</v>
      </c>
      <c r="U46" s="39">
        <v>0</v>
      </c>
      <c r="V46" s="40">
        <v>0</v>
      </c>
      <c r="W46" s="38"/>
      <c r="X46" s="41"/>
      <c r="Y46" s="38">
        <v>1</v>
      </c>
      <c r="Z46" s="38">
        <v>3.69</v>
      </c>
      <c r="AA46" s="39">
        <v>0</v>
      </c>
      <c r="AB46" s="39">
        <v>0</v>
      </c>
      <c r="AC46" s="42">
        <v>0</v>
      </c>
      <c r="AD46" s="101"/>
      <c r="AE46" s="102"/>
    </row>
    <row r="47" spans="1:31" ht="15.75" thickBot="1" x14ac:dyDescent="0.3">
      <c r="A47" s="45">
        <v>0</v>
      </c>
      <c r="B47" s="46" t="s">
        <v>55</v>
      </c>
      <c r="C47" s="45">
        <v>1.978</v>
      </c>
      <c r="D47" s="45">
        <v>2.5</v>
      </c>
      <c r="E47" s="45">
        <v>18.550999999999998</v>
      </c>
      <c r="F47" s="47">
        <f>SUM(F46)</f>
        <v>5000</v>
      </c>
      <c r="G47" s="47">
        <v>1.655</v>
      </c>
      <c r="H47" s="53">
        <f>SUM(H46)</f>
        <v>3100</v>
      </c>
      <c r="I47" s="54">
        <f>SUM(I46)</f>
        <v>5000</v>
      </c>
      <c r="J47" s="52">
        <f>SUM(J46)</f>
        <v>0</v>
      </c>
      <c r="K47" s="55">
        <f>SUM(K46)</f>
        <v>0</v>
      </c>
      <c r="L47" s="52">
        <v>1.5</v>
      </c>
      <c r="M47" s="52">
        <v>13.012</v>
      </c>
      <c r="N47" s="53">
        <f>SUM(N46)</f>
        <v>5000</v>
      </c>
      <c r="O47" s="53">
        <v>323</v>
      </c>
      <c r="P47" s="53">
        <f>SUM(P46)</f>
        <v>3100</v>
      </c>
      <c r="Q47" s="54">
        <f>SUM(Q46)</f>
        <v>5000</v>
      </c>
      <c r="R47" s="52">
        <f t="shared" ref="R47:S47" si="24">SUM(R46)</f>
        <v>0</v>
      </c>
      <c r="S47" s="55">
        <f t="shared" si="24"/>
        <v>0</v>
      </c>
      <c r="T47" s="53">
        <v>0</v>
      </c>
      <c r="U47" s="53">
        <v>0</v>
      </c>
      <c r="V47" s="54">
        <v>0</v>
      </c>
      <c r="W47" s="52">
        <v>0</v>
      </c>
      <c r="X47" s="55">
        <v>0</v>
      </c>
      <c r="Y47" s="52">
        <v>1</v>
      </c>
      <c r="Z47" s="52">
        <v>3.69</v>
      </c>
      <c r="AA47" s="53">
        <v>0</v>
      </c>
      <c r="AB47" s="103">
        <v>0</v>
      </c>
      <c r="AC47" s="104">
        <f>SUM(AC46)</f>
        <v>0</v>
      </c>
      <c r="AD47" s="105">
        <f>SUM(AD46)</f>
        <v>0</v>
      </c>
      <c r="AE47" s="106">
        <f>SUM(AE46)</f>
        <v>0</v>
      </c>
    </row>
    <row r="48" spans="1:31" ht="16.5" thickTop="1" thickBot="1" x14ac:dyDescent="0.3">
      <c r="A48" s="16">
        <v>6700</v>
      </c>
      <c r="B48" s="17" t="s">
        <v>56</v>
      </c>
      <c r="C48" s="16">
        <v>7.1879999999999997</v>
      </c>
      <c r="D48" s="16">
        <v>7.5</v>
      </c>
      <c r="E48" s="16">
        <v>7.5</v>
      </c>
      <c r="F48" s="18">
        <v>7500</v>
      </c>
      <c r="G48" s="18">
        <v>7.1879999999999997</v>
      </c>
      <c r="H48" s="19">
        <v>8125</v>
      </c>
      <c r="I48" s="20">
        <f t="shared" ref="I48:J51" si="25">SUM(Q48+V48+AC48)</f>
        <v>7500</v>
      </c>
      <c r="J48" s="21">
        <f t="shared" si="25"/>
        <v>8750</v>
      </c>
      <c r="K48" s="22"/>
      <c r="L48" s="21">
        <v>7.5</v>
      </c>
      <c r="M48" s="21">
        <v>7.5</v>
      </c>
      <c r="N48" s="23">
        <v>7500</v>
      </c>
      <c r="O48" s="23">
        <v>0</v>
      </c>
      <c r="P48" s="19">
        <v>8125</v>
      </c>
      <c r="Q48" s="20">
        <v>7500</v>
      </c>
      <c r="R48" s="21">
        <v>8750</v>
      </c>
      <c r="S48" s="22"/>
      <c r="T48" s="107">
        <v>0</v>
      </c>
      <c r="U48" s="23">
        <v>0</v>
      </c>
      <c r="V48" s="20">
        <v>0</v>
      </c>
      <c r="W48" s="21"/>
      <c r="X48" s="22"/>
      <c r="Y48" s="21">
        <v>0</v>
      </c>
      <c r="Z48" s="21">
        <v>0</v>
      </c>
      <c r="AA48" s="23">
        <v>0</v>
      </c>
      <c r="AB48" s="23">
        <v>0</v>
      </c>
      <c r="AC48" s="24">
        <v>0</v>
      </c>
      <c r="AD48" s="27"/>
      <c r="AE48" s="84"/>
    </row>
    <row r="49" spans="1:31" ht="15.75" thickBot="1" x14ac:dyDescent="0.3">
      <c r="A49" s="16">
        <v>6705</v>
      </c>
      <c r="B49" s="17" t="s">
        <v>57</v>
      </c>
      <c r="C49" s="16">
        <v>41.734000000000002</v>
      </c>
      <c r="D49" s="16">
        <v>40</v>
      </c>
      <c r="E49" s="16">
        <v>37.44</v>
      </c>
      <c r="F49" s="18">
        <v>37440</v>
      </c>
      <c r="G49" s="18">
        <v>41.734000000000002</v>
      </c>
      <c r="H49" s="19">
        <v>32750</v>
      </c>
      <c r="I49" s="20">
        <f t="shared" si="25"/>
        <v>50000</v>
      </c>
      <c r="J49" s="21">
        <f t="shared" si="25"/>
        <v>32750</v>
      </c>
      <c r="K49" s="22"/>
      <c r="L49" s="21">
        <v>40</v>
      </c>
      <c r="M49" s="21">
        <v>37.44</v>
      </c>
      <c r="N49" s="23">
        <v>37440</v>
      </c>
      <c r="O49" s="23">
        <v>0</v>
      </c>
      <c r="P49" s="19">
        <v>32750</v>
      </c>
      <c r="Q49" s="20">
        <v>50000</v>
      </c>
      <c r="R49" s="21">
        <v>32750</v>
      </c>
      <c r="S49" s="22"/>
      <c r="T49" s="107">
        <v>0</v>
      </c>
      <c r="U49" s="23">
        <v>0</v>
      </c>
      <c r="V49" s="20">
        <v>0</v>
      </c>
      <c r="W49" s="21"/>
      <c r="X49" s="22"/>
      <c r="Y49" s="21">
        <v>0</v>
      </c>
      <c r="Z49" s="21">
        <v>0</v>
      </c>
      <c r="AA49" s="23">
        <v>0</v>
      </c>
      <c r="AB49" s="23">
        <v>0</v>
      </c>
      <c r="AC49" s="24">
        <v>0</v>
      </c>
      <c r="AD49" s="27"/>
      <c r="AE49" s="84"/>
    </row>
    <row r="50" spans="1:31" ht="15.75" thickBot="1" x14ac:dyDescent="0.3">
      <c r="A50" s="16">
        <v>6780</v>
      </c>
      <c r="B50" s="17" t="s">
        <v>58</v>
      </c>
      <c r="C50" s="16">
        <v>3.15</v>
      </c>
      <c r="D50" s="16">
        <v>6.45</v>
      </c>
      <c r="E50" s="16">
        <v>6.3</v>
      </c>
      <c r="F50" s="18">
        <v>6250</v>
      </c>
      <c r="G50" s="18">
        <v>1.05</v>
      </c>
      <c r="H50" s="19">
        <v>6000</v>
      </c>
      <c r="I50" s="20">
        <f t="shared" si="25"/>
        <v>10000</v>
      </c>
      <c r="J50" s="21">
        <f t="shared" si="25"/>
        <v>6400</v>
      </c>
      <c r="K50" s="22"/>
      <c r="L50" s="21">
        <v>3.5</v>
      </c>
      <c r="M50" s="21">
        <v>3.15</v>
      </c>
      <c r="N50" s="23">
        <v>3150</v>
      </c>
      <c r="O50" s="23">
        <v>350</v>
      </c>
      <c r="P50" s="19">
        <v>3600</v>
      </c>
      <c r="Q50" s="20">
        <v>6000</v>
      </c>
      <c r="R50" s="21">
        <v>6400</v>
      </c>
      <c r="S50" s="22"/>
      <c r="T50" s="23">
        <v>1000</v>
      </c>
      <c r="U50" s="108">
        <v>1200</v>
      </c>
      <c r="V50" s="109">
        <v>2000</v>
      </c>
      <c r="W50" s="110"/>
      <c r="X50" s="111"/>
      <c r="Y50" s="21">
        <v>1.75</v>
      </c>
      <c r="Z50" s="21">
        <v>2.1</v>
      </c>
      <c r="AA50" s="23">
        <v>2100</v>
      </c>
      <c r="AB50" s="23">
        <v>1200</v>
      </c>
      <c r="AC50" s="24">
        <v>2000</v>
      </c>
      <c r="AD50" s="27"/>
      <c r="AE50" s="84"/>
    </row>
    <row r="51" spans="1:31" ht="15.75" thickBot="1" x14ac:dyDescent="0.3">
      <c r="A51" s="30">
        <v>6890</v>
      </c>
      <c r="B51" s="31" t="s">
        <v>59</v>
      </c>
      <c r="C51" s="32"/>
      <c r="D51" s="32"/>
      <c r="E51" s="32"/>
      <c r="F51" s="112">
        <v>0</v>
      </c>
      <c r="G51" s="112"/>
      <c r="H51" s="34">
        <v>3813</v>
      </c>
      <c r="I51" s="20">
        <f t="shared" si="25"/>
        <v>10000</v>
      </c>
      <c r="J51" s="36">
        <f t="shared" si="25"/>
        <v>19632</v>
      </c>
      <c r="K51" s="37"/>
      <c r="L51" s="99"/>
      <c r="M51" s="99"/>
      <c r="N51" s="96">
        <v>0</v>
      </c>
      <c r="O51" s="96"/>
      <c r="P51" s="34">
        <v>3813</v>
      </c>
      <c r="Q51" s="40">
        <v>10000</v>
      </c>
      <c r="R51" s="38">
        <v>19632</v>
      </c>
      <c r="S51" s="41"/>
      <c r="T51" s="96">
        <v>0</v>
      </c>
      <c r="U51" s="96">
        <v>0</v>
      </c>
      <c r="V51" s="98">
        <v>0</v>
      </c>
      <c r="W51" s="99"/>
      <c r="X51" s="100"/>
      <c r="Y51" s="99"/>
      <c r="Z51" s="99"/>
      <c r="AA51" s="96">
        <v>0</v>
      </c>
      <c r="AB51" s="96">
        <v>0</v>
      </c>
      <c r="AC51" s="113">
        <v>0</v>
      </c>
      <c r="AD51" s="43"/>
      <c r="AE51" s="89"/>
    </row>
    <row r="52" spans="1:31" ht="15.75" thickBot="1" x14ac:dyDescent="0.3">
      <c r="A52" s="45">
        <v>0</v>
      </c>
      <c r="B52" s="46" t="s">
        <v>60</v>
      </c>
      <c r="C52" s="45">
        <v>52.072000000000003</v>
      </c>
      <c r="D52" s="45">
        <v>53.95</v>
      </c>
      <c r="E52" s="45">
        <v>51.24</v>
      </c>
      <c r="F52" s="47">
        <f>SUM(F48:F51)</f>
        <v>51190</v>
      </c>
      <c r="G52" s="47">
        <v>49.972000000000001</v>
      </c>
      <c r="H52" s="53">
        <f>SUM(H48:H51)</f>
        <v>50688</v>
      </c>
      <c r="I52" s="54">
        <f>SUM(I48:I51)</f>
        <v>77500</v>
      </c>
      <c r="J52" s="50">
        <f t="shared" ref="J52:K52" si="26">SUM(J48:J51)</f>
        <v>67532</v>
      </c>
      <c r="K52" s="51">
        <f t="shared" si="26"/>
        <v>0</v>
      </c>
      <c r="L52" s="52">
        <v>51</v>
      </c>
      <c r="M52" s="52">
        <v>48.09</v>
      </c>
      <c r="N52" s="53">
        <f>SUM(N48:N51)</f>
        <v>48090</v>
      </c>
      <c r="O52" s="53">
        <v>350</v>
      </c>
      <c r="P52" s="53">
        <f>SUM(P48:P51)</f>
        <v>48288</v>
      </c>
      <c r="Q52" s="54">
        <f>SUM(Q48:Q51)</f>
        <v>73500</v>
      </c>
      <c r="R52" s="52">
        <f t="shared" ref="R52:S52" si="27">SUM(R48:R51)</f>
        <v>67532</v>
      </c>
      <c r="S52" s="55">
        <f t="shared" si="27"/>
        <v>0</v>
      </c>
      <c r="T52" s="53">
        <f>SUM(T48:T51)</f>
        <v>1000</v>
      </c>
      <c r="U52" s="53">
        <f>SUM(U48:U51)</f>
        <v>1200</v>
      </c>
      <c r="V52" s="54">
        <f>SUM(V48:V51)</f>
        <v>2000</v>
      </c>
      <c r="W52" s="52">
        <f t="shared" ref="W52:X52" si="28">SUM(W48:W51)</f>
        <v>0</v>
      </c>
      <c r="X52" s="55">
        <f t="shared" si="28"/>
        <v>0</v>
      </c>
      <c r="Y52" s="52">
        <v>1.75</v>
      </c>
      <c r="Z52" s="52">
        <v>2.1</v>
      </c>
      <c r="AA52" s="53">
        <f>SUM(AA48:AA51)</f>
        <v>2100</v>
      </c>
      <c r="AB52" s="53">
        <f>SUM(AB48:AB51)</f>
        <v>1200</v>
      </c>
      <c r="AC52" s="56">
        <f>SUM(AC48:AC51)</f>
        <v>2000</v>
      </c>
      <c r="AD52" s="57">
        <f>SUM(AD48:AD51)</f>
        <v>0</v>
      </c>
      <c r="AE52" s="58">
        <f>SUM(AE48:AE51)</f>
        <v>0</v>
      </c>
    </row>
    <row r="53" spans="1:31" ht="16.5" hidden="1" thickTop="1" thickBot="1" x14ac:dyDescent="0.3">
      <c r="A53" s="30">
        <v>6940</v>
      </c>
      <c r="B53" s="31" t="s">
        <v>61</v>
      </c>
      <c r="C53" s="30">
        <v>627</v>
      </c>
      <c r="D53" s="30">
        <v>2</v>
      </c>
      <c r="E53" s="30">
        <v>1.5229999999999999</v>
      </c>
      <c r="F53" s="33">
        <v>1500</v>
      </c>
      <c r="G53" s="33">
        <v>627</v>
      </c>
      <c r="H53" s="39">
        <v>811</v>
      </c>
      <c r="I53" s="40">
        <f>SUM(Q53+V53+AC53)</f>
        <v>4500</v>
      </c>
      <c r="J53" s="114">
        <f>SUM(R53+W53+AD53)</f>
        <v>0</v>
      </c>
      <c r="K53" s="41"/>
      <c r="L53" s="38">
        <v>0</v>
      </c>
      <c r="M53" s="38">
        <v>1.5229999999999999</v>
      </c>
      <c r="N53" s="39">
        <v>1500</v>
      </c>
      <c r="O53" s="39">
        <v>0</v>
      </c>
      <c r="P53" s="39">
        <v>811</v>
      </c>
      <c r="Q53" s="40">
        <v>4500</v>
      </c>
      <c r="R53" s="38"/>
      <c r="S53" s="41"/>
      <c r="T53" s="96"/>
      <c r="U53" s="39">
        <v>0</v>
      </c>
      <c r="V53" s="40">
        <v>0</v>
      </c>
      <c r="W53" s="38"/>
      <c r="X53" s="41"/>
      <c r="Y53" s="38">
        <v>0</v>
      </c>
      <c r="Z53" s="38">
        <v>0</v>
      </c>
      <c r="AA53" s="39">
        <v>0</v>
      </c>
      <c r="AB53" s="39">
        <v>0</v>
      </c>
      <c r="AC53" s="42">
        <v>0</v>
      </c>
      <c r="AD53" s="101"/>
      <c r="AE53" s="102"/>
    </row>
    <row r="54" spans="1:31" ht="15.75" hidden="1" thickBot="1" x14ac:dyDescent="0.3">
      <c r="A54" s="45">
        <v>0</v>
      </c>
      <c r="B54" s="46" t="s">
        <v>62</v>
      </c>
      <c r="C54" s="45">
        <v>627</v>
      </c>
      <c r="D54" s="45">
        <v>2</v>
      </c>
      <c r="E54" s="45">
        <v>1.5229999999999999</v>
      </c>
      <c r="F54" s="115">
        <f>SUM(F53)</f>
        <v>1500</v>
      </c>
      <c r="G54" s="47">
        <v>627</v>
      </c>
      <c r="H54" s="53">
        <f>SUM(H53)</f>
        <v>811</v>
      </c>
      <c r="I54" s="54">
        <f>SUM(I53)</f>
        <v>4500</v>
      </c>
      <c r="J54" s="50">
        <f t="shared" ref="J54:K54" si="29">SUM(J53)</f>
        <v>0</v>
      </c>
      <c r="K54" s="55">
        <f t="shared" si="29"/>
        <v>0</v>
      </c>
      <c r="L54" s="52">
        <v>0</v>
      </c>
      <c r="M54" s="52">
        <v>1.5229999999999999</v>
      </c>
      <c r="N54" s="53">
        <f>SUM(N53)</f>
        <v>1500</v>
      </c>
      <c r="O54" s="53">
        <v>0</v>
      </c>
      <c r="P54" s="53">
        <f>SUM(P53)</f>
        <v>811</v>
      </c>
      <c r="Q54" s="54">
        <f>SUM(Q53)</f>
        <v>4500</v>
      </c>
      <c r="R54" s="52">
        <f t="shared" ref="R54:S54" si="30">SUM(R53)</f>
        <v>0</v>
      </c>
      <c r="S54" s="55">
        <f t="shared" si="30"/>
        <v>0</v>
      </c>
      <c r="T54" s="53">
        <v>0</v>
      </c>
      <c r="U54" s="53">
        <v>0</v>
      </c>
      <c r="V54" s="54">
        <v>0</v>
      </c>
      <c r="W54" s="52">
        <v>0</v>
      </c>
      <c r="X54" s="55">
        <v>0</v>
      </c>
      <c r="Y54" s="52">
        <v>0</v>
      </c>
      <c r="Z54" s="52">
        <v>0</v>
      </c>
      <c r="AA54" s="53">
        <v>0</v>
      </c>
      <c r="AB54" s="53">
        <v>0</v>
      </c>
      <c r="AC54" s="56">
        <v>0</v>
      </c>
      <c r="AD54" s="57">
        <v>0</v>
      </c>
      <c r="AE54" s="58">
        <v>0</v>
      </c>
    </row>
    <row r="55" spans="1:31" ht="16.5" thickTop="1" thickBot="1" x14ac:dyDescent="0.3">
      <c r="A55" s="16">
        <v>7100</v>
      </c>
      <c r="B55" s="17" t="s">
        <v>63</v>
      </c>
      <c r="C55" s="16">
        <v>87.478999999999999</v>
      </c>
      <c r="D55" s="16">
        <v>114.5</v>
      </c>
      <c r="E55" s="16">
        <v>107.45399999999999</v>
      </c>
      <c r="F55" s="18">
        <v>89000</v>
      </c>
      <c r="G55" s="18">
        <v>3.8530000000000002</v>
      </c>
      <c r="H55" s="19">
        <v>57326</v>
      </c>
      <c r="I55" s="20">
        <f t="shared" ref="I55:J58" si="31">SUM(Q55+V55+AC55)</f>
        <v>102000</v>
      </c>
      <c r="J55" s="21">
        <f t="shared" si="31"/>
        <v>50013.2</v>
      </c>
      <c r="K55" s="22"/>
      <c r="L55" s="21">
        <v>10</v>
      </c>
      <c r="M55" s="21">
        <v>0</v>
      </c>
      <c r="N55" s="23">
        <v>20000</v>
      </c>
      <c r="O55" s="23">
        <v>44.656999999999996</v>
      </c>
      <c r="P55" s="23">
        <v>0</v>
      </c>
      <c r="Q55" s="20">
        <v>23000</v>
      </c>
      <c r="R55" s="21"/>
      <c r="S55" s="22"/>
      <c r="T55" s="23">
        <v>35000</v>
      </c>
      <c r="U55" s="23">
        <v>29468</v>
      </c>
      <c r="V55" s="20">
        <v>30000</v>
      </c>
      <c r="W55" s="21"/>
      <c r="X55" s="22"/>
      <c r="Y55" s="21">
        <v>54.5</v>
      </c>
      <c r="Z55" s="21">
        <v>53.639000000000003</v>
      </c>
      <c r="AA55" s="23">
        <v>34000</v>
      </c>
      <c r="AB55" s="23">
        <v>27858</v>
      </c>
      <c r="AC55" s="24">
        <v>49000</v>
      </c>
      <c r="AD55" s="27">
        <v>50013.2</v>
      </c>
      <c r="AE55" s="28">
        <v>47000</v>
      </c>
    </row>
    <row r="56" spans="1:31" ht="15.75" thickBot="1" x14ac:dyDescent="0.3">
      <c r="A56" s="16">
        <v>7120</v>
      </c>
      <c r="B56" s="17" t="s">
        <v>64</v>
      </c>
      <c r="C56" s="16">
        <v>5.0090000000000003</v>
      </c>
      <c r="D56" s="16">
        <v>23.5</v>
      </c>
      <c r="E56" s="16">
        <v>21.484000000000002</v>
      </c>
      <c r="F56" s="18">
        <v>0</v>
      </c>
      <c r="G56" s="18">
        <v>2.8639999999999999</v>
      </c>
      <c r="H56" s="19">
        <v>2829</v>
      </c>
      <c r="I56" s="20">
        <f t="shared" si="31"/>
        <v>0</v>
      </c>
      <c r="J56" s="21">
        <f t="shared" si="31"/>
        <v>860</v>
      </c>
      <c r="K56" s="22"/>
      <c r="L56" s="21">
        <v>0</v>
      </c>
      <c r="M56" s="21">
        <v>0</v>
      </c>
      <c r="N56" s="23">
        <v>0</v>
      </c>
      <c r="O56" s="23">
        <v>0</v>
      </c>
      <c r="P56" s="19">
        <v>2829</v>
      </c>
      <c r="Q56" s="116">
        <v>0</v>
      </c>
      <c r="R56" s="117">
        <v>860</v>
      </c>
      <c r="S56" s="118"/>
      <c r="T56" s="23">
        <v>0</v>
      </c>
      <c r="U56" s="23">
        <v>0</v>
      </c>
      <c r="V56" s="20">
        <v>0</v>
      </c>
      <c r="W56" s="21"/>
      <c r="X56" s="22"/>
      <c r="Y56" s="21">
        <v>5</v>
      </c>
      <c r="Z56" s="21">
        <v>8.7010000000000005</v>
      </c>
      <c r="AA56" s="23">
        <v>0</v>
      </c>
      <c r="AB56" s="107">
        <v>0</v>
      </c>
      <c r="AC56" s="24">
        <v>0</v>
      </c>
      <c r="AD56" s="27"/>
      <c r="AE56" s="84"/>
    </row>
    <row r="57" spans="1:31" ht="15.75" thickBot="1" x14ac:dyDescent="0.3">
      <c r="A57" s="16">
        <v>7130</v>
      </c>
      <c r="B57" s="17" t="s">
        <v>65</v>
      </c>
      <c r="C57" s="16">
        <v>16.626000000000001</v>
      </c>
      <c r="D57" s="16">
        <v>47</v>
      </c>
      <c r="E57" s="16">
        <v>22.402999999999999</v>
      </c>
      <c r="F57" s="18">
        <v>18000</v>
      </c>
      <c r="G57" s="18">
        <v>0</v>
      </c>
      <c r="H57" s="19">
        <v>16342</v>
      </c>
      <c r="I57" s="20">
        <f t="shared" si="31"/>
        <v>5000</v>
      </c>
      <c r="J57" s="21">
        <f t="shared" si="31"/>
        <v>1584.4</v>
      </c>
      <c r="K57" s="22"/>
      <c r="L57" s="21">
        <v>15</v>
      </c>
      <c r="M57" s="21">
        <v>0</v>
      </c>
      <c r="N57" s="23">
        <v>10000</v>
      </c>
      <c r="O57" s="23">
        <v>2.2879999999999998</v>
      </c>
      <c r="P57" s="107">
        <v>0</v>
      </c>
      <c r="Q57" s="116">
        <v>0</v>
      </c>
      <c r="R57" s="117"/>
      <c r="S57" s="118"/>
      <c r="T57" s="23">
        <v>0</v>
      </c>
      <c r="U57" s="23">
        <v>0</v>
      </c>
      <c r="V57" s="20">
        <v>0</v>
      </c>
      <c r="W57" s="21"/>
      <c r="X57" s="22"/>
      <c r="Y57" s="21">
        <v>20</v>
      </c>
      <c r="Z57" s="21">
        <v>15.439</v>
      </c>
      <c r="AA57" s="23">
        <v>8000</v>
      </c>
      <c r="AB57" s="23">
        <v>16342</v>
      </c>
      <c r="AC57" s="24">
        <v>5000</v>
      </c>
      <c r="AD57" s="27">
        <v>1584.4</v>
      </c>
      <c r="AE57" s="84">
        <v>24000</v>
      </c>
    </row>
    <row r="58" spans="1:31" ht="15.75" thickBot="1" x14ac:dyDescent="0.3">
      <c r="A58" s="30">
        <v>7140</v>
      </c>
      <c r="B58" s="31" t="s">
        <v>66</v>
      </c>
      <c r="C58" s="30">
        <v>6.8710000000000004</v>
      </c>
      <c r="D58" s="30">
        <v>0</v>
      </c>
      <c r="E58" s="30">
        <v>0</v>
      </c>
      <c r="F58" s="33">
        <v>0</v>
      </c>
      <c r="G58" s="33">
        <v>0</v>
      </c>
      <c r="H58" s="39">
        <v>0</v>
      </c>
      <c r="I58" s="35">
        <f t="shared" si="31"/>
        <v>16000</v>
      </c>
      <c r="J58" s="36">
        <f t="shared" si="31"/>
        <v>14558</v>
      </c>
      <c r="K58" s="37"/>
      <c r="L58" s="38">
        <v>0</v>
      </c>
      <c r="M58" s="38">
        <v>0</v>
      </c>
      <c r="N58" s="39">
        <v>0</v>
      </c>
      <c r="O58" s="39">
        <v>3.1560000000000001</v>
      </c>
      <c r="P58" s="96">
        <v>0</v>
      </c>
      <c r="Q58" s="40">
        <v>16000</v>
      </c>
      <c r="R58" s="38">
        <v>14558</v>
      </c>
      <c r="S58" s="41"/>
      <c r="T58" s="39">
        <v>0</v>
      </c>
      <c r="U58" s="39">
        <v>0</v>
      </c>
      <c r="V58" s="40">
        <v>0</v>
      </c>
      <c r="W58" s="38"/>
      <c r="X58" s="41"/>
      <c r="Y58" s="38">
        <v>0</v>
      </c>
      <c r="Z58" s="38">
        <v>0</v>
      </c>
      <c r="AA58" s="39">
        <v>0</v>
      </c>
      <c r="AB58" s="119">
        <v>0</v>
      </c>
      <c r="AC58" s="42">
        <v>0</v>
      </c>
      <c r="AD58" s="43"/>
      <c r="AE58" s="89"/>
    </row>
    <row r="59" spans="1:31" ht="15.75" thickBot="1" x14ac:dyDescent="0.3">
      <c r="A59" s="45">
        <v>0</v>
      </c>
      <c r="B59" s="46" t="s">
        <v>67</v>
      </c>
      <c r="C59" s="45">
        <v>115.985</v>
      </c>
      <c r="D59" s="45">
        <v>185</v>
      </c>
      <c r="E59" s="45">
        <v>151.34</v>
      </c>
      <c r="F59" s="47">
        <f>SUM(F55:F58)</f>
        <v>107000</v>
      </c>
      <c r="G59" s="47">
        <v>6.7169999999999996</v>
      </c>
      <c r="H59" s="53">
        <f>SUM(H55:H58)</f>
        <v>76497</v>
      </c>
      <c r="I59" s="49">
        <f>SUM(I55:I58)</f>
        <v>123000</v>
      </c>
      <c r="J59" s="50">
        <f t="shared" ref="J59:K59" si="32">SUM(J55:J58)</f>
        <v>67015.600000000006</v>
      </c>
      <c r="K59" s="51">
        <f t="shared" si="32"/>
        <v>0</v>
      </c>
      <c r="L59" s="52">
        <v>25</v>
      </c>
      <c r="M59" s="52">
        <v>3.0459999999999998</v>
      </c>
      <c r="N59" s="53">
        <f>SUM(N55:N58)</f>
        <v>30000</v>
      </c>
      <c r="O59" s="53">
        <v>50.100999999999999</v>
      </c>
      <c r="P59" s="53">
        <f t="shared" ref="P59:V59" si="33">SUM(P55:P58)</f>
        <v>2829</v>
      </c>
      <c r="Q59" s="54">
        <f t="shared" si="33"/>
        <v>39000</v>
      </c>
      <c r="R59" s="52">
        <f t="shared" si="33"/>
        <v>15418</v>
      </c>
      <c r="S59" s="55">
        <f t="shared" si="33"/>
        <v>0</v>
      </c>
      <c r="T59" s="53">
        <f t="shared" si="33"/>
        <v>35000</v>
      </c>
      <c r="U59" s="53">
        <f t="shared" si="33"/>
        <v>29468</v>
      </c>
      <c r="V59" s="54">
        <f t="shared" si="33"/>
        <v>30000</v>
      </c>
      <c r="W59" s="52">
        <f t="shared" ref="W59:X59" si="34">SUM(W55:W58)</f>
        <v>0</v>
      </c>
      <c r="X59" s="55">
        <f t="shared" si="34"/>
        <v>0</v>
      </c>
      <c r="Y59" s="52">
        <v>79.5</v>
      </c>
      <c r="Z59" s="52">
        <v>77.778000000000006</v>
      </c>
      <c r="AA59" s="53">
        <f>SUM(AA53:AA58)</f>
        <v>42000</v>
      </c>
      <c r="AB59" s="120">
        <f>SUM(AB55:AB58)</f>
        <v>44200</v>
      </c>
      <c r="AC59" s="56">
        <f>SUM(AC55:AC58)</f>
        <v>54000</v>
      </c>
      <c r="AD59" s="57">
        <f>SUM(AD55:AD58)</f>
        <v>51597.599999999999</v>
      </c>
      <c r="AE59" s="58">
        <f>SUM(AE55:AE58)</f>
        <v>71000</v>
      </c>
    </row>
    <row r="60" spans="1:31" ht="16.5" hidden="1" thickTop="1" thickBot="1" x14ac:dyDescent="0.3">
      <c r="A60" s="30">
        <v>7320</v>
      </c>
      <c r="B60" s="31" t="s">
        <v>68</v>
      </c>
      <c r="C60" s="30">
        <v>3.8940000000000001</v>
      </c>
      <c r="D60" s="30">
        <v>3.5</v>
      </c>
      <c r="E60" s="30">
        <v>3.9350000000000001</v>
      </c>
      <c r="F60" s="33">
        <v>2000</v>
      </c>
      <c r="G60" s="33">
        <v>3.4079999999999999</v>
      </c>
      <c r="H60" s="88">
        <v>465</v>
      </c>
      <c r="I60" s="40">
        <f>SUM(Q60+V60+AC60)</f>
        <v>1500</v>
      </c>
      <c r="J60" s="114">
        <f>SUM(R60+W60+AD60)</f>
        <v>0</v>
      </c>
      <c r="K60" s="41"/>
      <c r="L60" s="38">
        <v>3.5</v>
      </c>
      <c r="M60" s="38">
        <v>3.4340000000000002</v>
      </c>
      <c r="N60" s="39">
        <v>2000</v>
      </c>
      <c r="O60" s="39">
        <v>486</v>
      </c>
      <c r="P60" s="88">
        <v>465</v>
      </c>
      <c r="Q60" s="40">
        <v>1500</v>
      </c>
      <c r="R60" s="38"/>
      <c r="S60" s="41"/>
      <c r="T60" s="96"/>
      <c r="U60" s="39">
        <v>0</v>
      </c>
      <c r="V60" s="40">
        <v>0</v>
      </c>
      <c r="W60" s="38"/>
      <c r="X60" s="41"/>
      <c r="Y60" s="38">
        <v>0</v>
      </c>
      <c r="Z60" s="38">
        <v>0</v>
      </c>
      <c r="AA60" s="39">
        <v>0</v>
      </c>
      <c r="AB60" s="39">
        <v>0</v>
      </c>
      <c r="AC60" s="42">
        <v>0</v>
      </c>
      <c r="AD60" s="101"/>
      <c r="AE60" s="102"/>
    </row>
    <row r="61" spans="1:31" ht="16.5" thickTop="1" thickBot="1" x14ac:dyDescent="0.3">
      <c r="A61" s="45">
        <v>0</v>
      </c>
      <c r="B61" s="46" t="s">
        <v>69</v>
      </c>
      <c r="C61" s="45">
        <v>3.8940000000000001</v>
      </c>
      <c r="D61" s="45">
        <v>3.5</v>
      </c>
      <c r="E61" s="45">
        <v>3.9350000000000001</v>
      </c>
      <c r="F61" s="47">
        <f>SUM(F60)</f>
        <v>2000</v>
      </c>
      <c r="G61" s="47">
        <v>3.4079999999999999</v>
      </c>
      <c r="H61" s="53">
        <f>SUM(H60)</f>
        <v>465</v>
      </c>
      <c r="I61" s="54">
        <f>SUM(I60)</f>
        <v>1500</v>
      </c>
      <c r="J61" s="50">
        <f t="shared" ref="J61:K61" si="35">SUM(J60)</f>
        <v>0</v>
      </c>
      <c r="K61" s="55">
        <f t="shared" si="35"/>
        <v>0</v>
      </c>
      <c r="L61" s="52">
        <v>3.5</v>
      </c>
      <c r="M61" s="52">
        <v>3.4340000000000002</v>
      </c>
      <c r="N61" s="53">
        <f>SUM(N60)</f>
        <v>2000</v>
      </c>
      <c r="O61" s="53">
        <v>486</v>
      </c>
      <c r="P61" s="53">
        <f>SUM(P60)</f>
        <v>465</v>
      </c>
      <c r="Q61" s="54">
        <f>SUM(Q60)</f>
        <v>1500</v>
      </c>
      <c r="R61" s="52">
        <f t="shared" ref="R61:S61" si="36">SUM(R60)</f>
        <v>0</v>
      </c>
      <c r="S61" s="55">
        <f t="shared" si="36"/>
        <v>0</v>
      </c>
      <c r="T61" s="53">
        <v>0</v>
      </c>
      <c r="U61" s="53">
        <v>0</v>
      </c>
      <c r="V61" s="54">
        <v>0</v>
      </c>
      <c r="W61" s="52">
        <v>0</v>
      </c>
      <c r="X61" s="55">
        <v>0</v>
      </c>
      <c r="Y61" s="52">
        <v>0</v>
      </c>
      <c r="Z61" s="52">
        <v>0</v>
      </c>
      <c r="AA61" s="53">
        <v>0</v>
      </c>
      <c r="AB61" s="53">
        <v>0</v>
      </c>
      <c r="AC61" s="56">
        <v>0</v>
      </c>
      <c r="AD61" s="25"/>
      <c r="AE61" s="83"/>
    </row>
    <row r="62" spans="1:31" ht="16.5" thickTop="1" thickBot="1" x14ac:dyDescent="0.3">
      <c r="A62" s="16">
        <v>7410</v>
      </c>
      <c r="B62" s="17" t="s">
        <v>70</v>
      </c>
      <c r="C62" s="16">
        <v>31.754999999999999</v>
      </c>
      <c r="D62" s="16">
        <v>33</v>
      </c>
      <c r="E62" s="16">
        <v>41.034999999999997</v>
      </c>
      <c r="F62" s="18">
        <v>35000</v>
      </c>
      <c r="G62" s="18">
        <v>31.754999999999999</v>
      </c>
      <c r="H62" s="19">
        <v>41325</v>
      </c>
      <c r="I62" s="20">
        <f t="shared" ref="I62:J64" si="37">SUM(Q62+V62+AC62)</f>
        <v>55000</v>
      </c>
      <c r="J62" s="21">
        <f t="shared" si="37"/>
        <v>54315</v>
      </c>
      <c r="K62" s="22"/>
      <c r="L62" s="21">
        <v>33</v>
      </c>
      <c r="M62" s="21">
        <v>41.034999999999997</v>
      </c>
      <c r="N62" s="23">
        <v>35000</v>
      </c>
      <c r="O62" s="23">
        <v>0</v>
      </c>
      <c r="P62" s="19">
        <v>41325</v>
      </c>
      <c r="Q62" s="20">
        <v>55000</v>
      </c>
      <c r="R62" s="21">
        <v>54315</v>
      </c>
      <c r="S62" s="22"/>
      <c r="T62" s="107">
        <v>0</v>
      </c>
      <c r="U62" s="23">
        <v>0</v>
      </c>
      <c r="V62" s="20">
        <v>0</v>
      </c>
      <c r="W62" s="21"/>
      <c r="X62" s="22"/>
      <c r="Y62" s="21">
        <v>0</v>
      </c>
      <c r="Z62" s="21">
        <v>0</v>
      </c>
      <c r="AA62" s="23">
        <v>0</v>
      </c>
      <c r="AB62" s="23">
        <v>0</v>
      </c>
      <c r="AC62" s="24">
        <v>0</v>
      </c>
      <c r="AD62" s="27"/>
      <c r="AE62" s="84"/>
    </row>
    <row r="63" spans="1:31" ht="15.75" thickBot="1" x14ac:dyDescent="0.3">
      <c r="A63" s="16">
        <v>7420</v>
      </c>
      <c r="B63" s="17" t="s">
        <v>71</v>
      </c>
      <c r="C63" s="16">
        <v>411</v>
      </c>
      <c r="D63" s="16">
        <v>500</v>
      </c>
      <c r="E63" s="16">
        <v>0</v>
      </c>
      <c r="F63" s="18">
        <v>0</v>
      </c>
      <c r="G63" s="18">
        <v>411</v>
      </c>
      <c r="H63" s="23">
        <v>0</v>
      </c>
      <c r="I63" s="20">
        <f t="shared" si="37"/>
        <v>0</v>
      </c>
      <c r="J63" s="21">
        <f t="shared" si="37"/>
        <v>16805</v>
      </c>
      <c r="K63" s="22"/>
      <c r="L63" s="21">
        <v>500</v>
      </c>
      <c r="M63" s="21">
        <v>0</v>
      </c>
      <c r="N63" s="23">
        <v>0</v>
      </c>
      <c r="O63" s="23">
        <v>0</v>
      </c>
      <c r="P63" s="23">
        <v>0</v>
      </c>
      <c r="Q63" s="20">
        <v>0</v>
      </c>
      <c r="R63" s="21">
        <v>8338</v>
      </c>
      <c r="S63" s="22"/>
      <c r="T63" s="107">
        <v>0</v>
      </c>
      <c r="U63" s="23">
        <v>0</v>
      </c>
      <c r="V63" s="20">
        <v>0</v>
      </c>
      <c r="W63" s="21">
        <v>8467</v>
      </c>
      <c r="X63" s="22"/>
      <c r="Y63" s="21">
        <v>0</v>
      </c>
      <c r="Z63" s="21">
        <v>0</v>
      </c>
      <c r="AA63" s="23">
        <v>0</v>
      </c>
      <c r="AB63" s="23">
        <v>0</v>
      </c>
      <c r="AC63" s="24">
        <v>0</v>
      </c>
      <c r="AD63" s="27"/>
      <c r="AE63" s="84"/>
    </row>
    <row r="64" spans="1:31" ht="15.75" thickBot="1" x14ac:dyDescent="0.3">
      <c r="A64" s="30">
        <v>7500</v>
      </c>
      <c r="B64" s="31" t="s">
        <v>72</v>
      </c>
      <c r="C64" s="32"/>
      <c r="D64" s="32"/>
      <c r="E64" s="32"/>
      <c r="F64" s="33">
        <v>0</v>
      </c>
      <c r="G64" s="112"/>
      <c r="H64" s="34">
        <v>4180</v>
      </c>
      <c r="I64" s="35">
        <f t="shared" si="37"/>
        <v>4500</v>
      </c>
      <c r="J64" s="36">
        <f t="shared" si="37"/>
        <v>4708</v>
      </c>
      <c r="K64" s="87"/>
      <c r="L64" s="99"/>
      <c r="M64" s="99"/>
      <c r="N64" s="96">
        <v>0</v>
      </c>
      <c r="O64" s="96"/>
      <c r="P64" s="34">
        <v>4180</v>
      </c>
      <c r="Q64" s="40">
        <v>4500</v>
      </c>
      <c r="R64" s="38">
        <v>4708</v>
      </c>
      <c r="S64" s="41"/>
      <c r="T64" s="96">
        <v>0</v>
      </c>
      <c r="U64" s="96">
        <v>0</v>
      </c>
      <c r="V64" s="98">
        <v>0</v>
      </c>
      <c r="W64" s="99"/>
      <c r="X64" s="100"/>
      <c r="Y64" s="99"/>
      <c r="Z64" s="99"/>
      <c r="AA64" s="96">
        <v>0</v>
      </c>
      <c r="AB64" s="96">
        <v>0</v>
      </c>
      <c r="AC64" s="113">
        <v>0</v>
      </c>
      <c r="AD64" s="43"/>
      <c r="AE64" s="89"/>
    </row>
    <row r="65" spans="1:31" ht="15.75" thickBot="1" x14ac:dyDescent="0.3">
      <c r="A65" s="45">
        <v>0</v>
      </c>
      <c r="B65" s="46" t="s">
        <v>73</v>
      </c>
      <c r="C65" s="45">
        <v>32.165999999999997</v>
      </c>
      <c r="D65" s="45">
        <v>33.5</v>
      </c>
      <c r="E65" s="45">
        <v>41.034999999999997</v>
      </c>
      <c r="F65" s="47">
        <f>SUM(F62:F64)</f>
        <v>35000</v>
      </c>
      <c r="G65" s="47">
        <v>32.165999999999997</v>
      </c>
      <c r="H65" s="53">
        <f>SUM(H62:H64)</f>
        <v>45505</v>
      </c>
      <c r="I65" s="49">
        <f>SUM(I62:I64)</f>
        <v>59500</v>
      </c>
      <c r="J65" s="50">
        <f t="shared" ref="J65:K65" si="38">SUM(J62:J64)</f>
        <v>75828</v>
      </c>
      <c r="K65" s="51">
        <f t="shared" si="38"/>
        <v>0</v>
      </c>
      <c r="L65" s="52">
        <v>33.5</v>
      </c>
      <c r="M65" s="52">
        <v>41.034999999999997</v>
      </c>
      <c r="N65" s="53">
        <f>SUM(N62:N64)</f>
        <v>35000</v>
      </c>
      <c r="O65" s="53">
        <v>0</v>
      </c>
      <c r="P65" s="53">
        <f>SUM(P62:P64)</f>
        <v>45505</v>
      </c>
      <c r="Q65" s="54">
        <f>SUM(Q62:Q64)</f>
        <v>59500</v>
      </c>
      <c r="R65" s="52">
        <f t="shared" ref="R65:S65" si="39">SUM(R62:R64)</f>
        <v>67361</v>
      </c>
      <c r="S65" s="55">
        <f t="shared" si="39"/>
        <v>0</v>
      </c>
      <c r="T65" s="53">
        <v>0</v>
      </c>
      <c r="U65" s="53">
        <v>0</v>
      </c>
      <c r="V65" s="54">
        <f>SUM(V62:V64)</f>
        <v>0</v>
      </c>
      <c r="W65" s="52">
        <f t="shared" ref="W65:X65" si="40">SUM(W62:W64)</f>
        <v>8467</v>
      </c>
      <c r="X65" s="55">
        <f t="shared" si="40"/>
        <v>0</v>
      </c>
      <c r="Y65" s="52">
        <v>0</v>
      </c>
      <c r="Z65" s="52">
        <v>0</v>
      </c>
      <c r="AA65" s="53">
        <v>0</v>
      </c>
      <c r="AB65" s="53">
        <v>0</v>
      </c>
      <c r="AC65" s="56">
        <f>SUM(AC62:AC64)</f>
        <v>0</v>
      </c>
      <c r="AD65" s="57">
        <f>SUM(AD62:AD64)</f>
        <v>0</v>
      </c>
      <c r="AE65" s="83"/>
    </row>
    <row r="66" spans="1:31" ht="16.5" hidden="1" thickTop="1" thickBot="1" x14ac:dyDescent="0.3">
      <c r="A66" s="16">
        <v>7770</v>
      </c>
      <c r="B66" s="17" t="s">
        <v>74</v>
      </c>
      <c r="C66" s="16">
        <v>2.4089999999999998</v>
      </c>
      <c r="D66" s="16">
        <v>2.5</v>
      </c>
      <c r="E66" s="16">
        <v>3.085</v>
      </c>
      <c r="F66" s="18">
        <v>3000</v>
      </c>
      <c r="G66" s="18">
        <v>2.4089999999999998</v>
      </c>
      <c r="H66" s="19">
        <v>6362</v>
      </c>
      <c r="I66" s="20">
        <f>SUM(Q66+V66+AC66)</f>
        <v>6000</v>
      </c>
      <c r="J66" s="21">
        <f>SUM(R66+W66+AD66)</f>
        <v>3406</v>
      </c>
      <c r="K66" s="22"/>
      <c r="L66" s="21">
        <v>2.5</v>
      </c>
      <c r="M66" s="21">
        <v>3.085</v>
      </c>
      <c r="N66" s="23">
        <v>3000</v>
      </c>
      <c r="O66" s="23">
        <v>0</v>
      </c>
      <c r="P66" s="19">
        <v>6362</v>
      </c>
      <c r="Q66" s="20">
        <v>6000</v>
      </c>
      <c r="R66" s="21">
        <v>3406</v>
      </c>
      <c r="S66" s="22"/>
      <c r="T66" s="107">
        <v>0</v>
      </c>
      <c r="U66" s="23">
        <v>0</v>
      </c>
      <c r="V66" s="20">
        <v>0</v>
      </c>
      <c r="W66" s="21"/>
      <c r="X66" s="22"/>
      <c r="Y66" s="21">
        <v>0</v>
      </c>
      <c r="Z66" s="21">
        <v>0</v>
      </c>
      <c r="AA66" s="23">
        <v>0</v>
      </c>
      <c r="AB66" s="23">
        <v>0</v>
      </c>
      <c r="AC66" s="24">
        <v>0</v>
      </c>
      <c r="AD66" s="27"/>
      <c r="AE66" s="84"/>
    </row>
    <row r="67" spans="1:31" ht="15.75" hidden="1" thickBot="1" x14ac:dyDescent="0.3">
      <c r="A67" s="30">
        <v>7790</v>
      </c>
      <c r="B67" s="31" t="s">
        <v>75</v>
      </c>
      <c r="C67" s="30">
        <v>0</v>
      </c>
      <c r="D67" s="30">
        <v>0</v>
      </c>
      <c r="E67" s="30">
        <v>0</v>
      </c>
      <c r="F67" s="33">
        <v>0</v>
      </c>
      <c r="G67" s="33">
        <v>0</v>
      </c>
      <c r="H67" s="39">
        <v>0</v>
      </c>
      <c r="I67" s="35">
        <f>SUM(Q67+V67+AC67)</f>
        <v>0</v>
      </c>
      <c r="J67" s="36">
        <f>SUM(R67+W67+AD67)</f>
        <v>0</v>
      </c>
      <c r="K67" s="87"/>
      <c r="L67" s="38">
        <v>500</v>
      </c>
      <c r="M67" s="38">
        <v>0</v>
      </c>
      <c r="N67" s="39">
        <v>0</v>
      </c>
      <c r="O67" s="39">
        <v>0</v>
      </c>
      <c r="P67" s="39">
        <v>0</v>
      </c>
      <c r="Q67" s="40">
        <v>0</v>
      </c>
      <c r="R67" s="38"/>
      <c r="S67" s="41"/>
      <c r="T67" s="96">
        <v>0</v>
      </c>
      <c r="U67" s="39">
        <v>0</v>
      </c>
      <c r="V67" s="40">
        <v>0</v>
      </c>
      <c r="W67" s="38"/>
      <c r="X67" s="41"/>
      <c r="Y67" s="38">
        <v>0</v>
      </c>
      <c r="Z67" s="38">
        <v>0</v>
      </c>
      <c r="AA67" s="39">
        <v>0</v>
      </c>
      <c r="AB67" s="39">
        <v>0</v>
      </c>
      <c r="AC67" s="42">
        <v>0</v>
      </c>
      <c r="AD67" s="43"/>
      <c r="AE67" s="89"/>
    </row>
    <row r="68" spans="1:31" ht="15.75" hidden="1" thickBot="1" x14ac:dyDescent="0.3">
      <c r="A68" s="45">
        <v>0</v>
      </c>
      <c r="B68" s="46" t="s">
        <v>76</v>
      </c>
      <c r="C68" s="45">
        <v>2.4089999999999998</v>
      </c>
      <c r="D68" s="45">
        <v>2.5</v>
      </c>
      <c r="E68" s="45">
        <v>3.085</v>
      </c>
      <c r="F68" s="47">
        <f>SUM(F66:F67)</f>
        <v>3000</v>
      </c>
      <c r="G68" s="47">
        <v>2.4089999999999998</v>
      </c>
      <c r="H68" s="53">
        <f>SUM(H66:H67)</f>
        <v>6362</v>
      </c>
      <c r="I68" s="49">
        <f>SUM(I66:I67)</f>
        <v>6000</v>
      </c>
      <c r="J68" s="50">
        <f t="shared" ref="J68:K68" si="41">SUM(J66:J67)</f>
        <v>3406</v>
      </c>
      <c r="K68" s="51">
        <f t="shared" si="41"/>
        <v>0</v>
      </c>
      <c r="L68" s="52">
        <v>3</v>
      </c>
      <c r="M68" s="52">
        <v>3.085</v>
      </c>
      <c r="N68" s="53">
        <f>SUM(N66:N67)</f>
        <v>3000</v>
      </c>
      <c r="O68" s="53">
        <v>0</v>
      </c>
      <c r="P68" s="53">
        <f>SUM(P66:P67)</f>
        <v>6362</v>
      </c>
      <c r="Q68" s="54">
        <f>SUM(Q66:Q67)</f>
        <v>6000</v>
      </c>
      <c r="R68" s="52">
        <f t="shared" ref="R68:S68" si="42">SUM(R66:R67)</f>
        <v>3406</v>
      </c>
      <c r="S68" s="55">
        <f t="shared" si="42"/>
        <v>0</v>
      </c>
      <c r="T68" s="53">
        <v>0</v>
      </c>
      <c r="U68" s="53">
        <v>0</v>
      </c>
      <c r="V68" s="54">
        <v>0</v>
      </c>
      <c r="W68" s="52">
        <v>0</v>
      </c>
      <c r="X68" s="55">
        <v>0</v>
      </c>
      <c r="Y68" s="52">
        <v>0</v>
      </c>
      <c r="Z68" s="52">
        <v>0</v>
      </c>
      <c r="AA68" s="53">
        <v>0</v>
      </c>
      <c r="AB68" s="53">
        <v>0</v>
      </c>
      <c r="AC68" s="56">
        <v>0</v>
      </c>
      <c r="AD68" s="57">
        <v>0</v>
      </c>
      <c r="AE68" s="83"/>
    </row>
    <row r="69" spans="1:31" ht="16.5" thickTop="1" thickBot="1" x14ac:dyDescent="0.3">
      <c r="A69" s="30">
        <v>7830</v>
      </c>
      <c r="B69" s="31" t="s">
        <v>77</v>
      </c>
      <c r="C69" s="30">
        <v>0</v>
      </c>
      <c r="D69" s="32"/>
      <c r="E69" s="30">
        <v>3.6</v>
      </c>
      <c r="F69" s="33">
        <v>35000</v>
      </c>
      <c r="G69" s="112"/>
      <c r="H69" s="34">
        <v>64202</v>
      </c>
      <c r="I69" s="40">
        <v>0</v>
      </c>
      <c r="J69" s="114">
        <f>SUM(R69+W69+AD69)</f>
        <v>11600</v>
      </c>
      <c r="K69" s="41"/>
      <c r="L69" s="99"/>
      <c r="M69" s="38">
        <v>3.6</v>
      </c>
      <c r="N69" s="39">
        <v>35000</v>
      </c>
      <c r="O69" s="96"/>
      <c r="P69" s="34">
        <v>64202</v>
      </c>
      <c r="Q69" s="40">
        <v>0</v>
      </c>
      <c r="R69" s="38">
        <v>800</v>
      </c>
      <c r="S69" s="41"/>
      <c r="T69" s="96">
        <v>0</v>
      </c>
      <c r="U69" s="39">
        <v>0</v>
      </c>
      <c r="V69" s="40">
        <v>0</v>
      </c>
      <c r="W69" s="38">
        <v>8100</v>
      </c>
      <c r="X69" s="41"/>
      <c r="Y69" s="99"/>
      <c r="Z69" s="99"/>
      <c r="AA69" s="96">
        <v>0</v>
      </c>
      <c r="AB69" s="39">
        <v>0</v>
      </c>
      <c r="AC69" s="42">
        <v>0</v>
      </c>
      <c r="AD69" s="101">
        <v>2700</v>
      </c>
      <c r="AE69" s="89">
        <v>0</v>
      </c>
    </row>
    <row r="70" spans="1:31" ht="15.75" thickBot="1" x14ac:dyDescent="0.3">
      <c r="A70" s="121">
        <v>0</v>
      </c>
      <c r="B70" s="46" t="s">
        <v>78</v>
      </c>
      <c r="C70" s="45">
        <v>0</v>
      </c>
      <c r="D70" s="45">
        <v>0</v>
      </c>
      <c r="E70" s="45">
        <v>3.6</v>
      </c>
      <c r="F70" s="47">
        <f>SUM(F69)</f>
        <v>35000</v>
      </c>
      <c r="G70" s="47">
        <v>0</v>
      </c>
      <c r="H70" s="53">
        <f>SUM(H69)</f>
        <v>64202</v>
      </c>
      <c r="I70" s="122">
        <f t="shared" ref="I70:J70" si="43">SUM(I69)</f>
        <v>0</v>
      </c>
      <c r="J70" s="123">
        <f t="shared" si="43"/>
        <v>11600</v>
      </c>
      <c r="K70" s="55">
        <v>0</v>
      </c>
      <c r="L70" s="52">
        <v>0</v>
      </c>
      <c r="M70" s="52">
        <v>3.6</v>
      </c>
      <c r="N70" s="53">
        <f>SUM(N69)</f>
        <v>35000</v>
      </c>
      <c r="O70" s="53">
        <v>0</v>
      </c>
      <c r="P70" s="53">
        <f>SUM(P69)</f>
        <v>64202</v>
      </c>
      <c r="Q70" s="54">
        <v>0</v>
      </c>
      <c r="R70" s="52">
        <f>SUM(R69)</f>
        <v>800</v>
      </c>
      <c r="S70" s="55">
        <v>0</v>
      </c>
      <c r="T70" s="53">
        <v>0</v>
      </c>
      <c r="U70" s="53">
        <v>0</v>
      </c>
      <c r="V70" s="54">
        <v>0</v>
      </c>
      <c r="W70" s="52">
        <f>SUM(W68:W69)</f>
        <v>8100</v>
      </c>
      <c r="X70" s="55">
        <v>0</v>
      </c>
      <c r="Y70" s="52">
        <v>0</v>
      </c>
      <c r="Z70" s="52">
        <v>0</v>
      </c>
      <c r="AA70" s="53">
        <v>0</v>
      </c>
      <c r="AB70" s="53">
        <v>0</v>
      </c>
      <c r="AC70" s="56">
        <v>0</v>
      </c>
      <c r="AD70" s="57">
        <f>SUM(AD68:AD69)</f>
        <v>2700</v>
      </c>
      <c r="AE70" s="83"/>
    </row>
    <row r="71" spans="1:31" ht="16.5" thickTop="1" thickBot="1" x14ac:dyDescent="0.3">
      <c r="A71" s="30">
        <v>0</v>
      </c>
      <c r="B71" s="32"/>
      <c r="C71" s="30">
        <v>0</v>
      </c>
      <c r="D71" s="32"/>
      <c r="E71" s="30">
        <v>0</v>
      </c>
      <c r="F71" s="33">
        <v>0</v>
      </c>
      <c r="G71" s="33">
        <v>0</v>
      </c>
      <c r="H71" s="39">
        <v>0</v>
      </c>
      <c r="I71" s="40">
        <v>0</v>
      </c>
      <c r="J71" s="38"/>
      <c r="K71" s="41"/>
      <c r="L71" s="99"/>
      <c r="M71" s="99"/>
      <c r="N71" s="96"/>
      <c r="O71" s="39">
        <v>0</v>
      </c>
      <c r="P71" s="96"/>
      <c r="Q71" s="98"/>
      <c r="R71" s="99"/>
      <c r="S71" s="100"/>
      <c r="T71" s="96"/>
      <c r="U71" s="96"/>
      <c r="V71" s="98"/>
      <c r="W71" s="99"/>
      <c r="X71" s="100"/>
      <c r="Y71" s="99"/>
      <c r="Z71" s="99"/>
      <c r="AA71" s="96"/>
      <c r="AB71" s="39">
        <v>0</v>
      </c>
      <c r="AC71" s="42">
        <v>0</v>
      </c>
      <c r="AD71" s="101"/>
      <c r="AE71" s="89"/>
    </row>
    <row r="72" spans="1:31" ht="15.75" thickBot="1" x14ac:dyDescent="0.3">
      <c r="A72" s="124">
        <v>0</v>
      </c>
      <c r="B72" s="125" t="s">
        <v>79</v>
      </c>
      <c r="C72" s="124">
        <v>866.25900000000001</v>
      </c>
      <c r="D72" s="124">
        <v>995.25</v>
      </c>
      <c r="E72" s="124">
        <v>998.77599999999995</v>
      </c>
      <c r="F72" s="126">
        <f>SUM(F70+F68+F65+F61+F59+F54+F52+F47+F45+F40+F34)</f>
        <v>776290</v>
      </c>
      <c r="G72" s="126">
        <v>427.50700000000001</v>
      </c>
      <c r="H72" s="127">
        <f>SUM(H70+H68+H65+H61+H59+H54+H52+H47+H45+H40+H34)</f>
        <v>762310</v>
      </c>
      <c r="I72" s="127">
        <f>SUM(I70+I68+I65+I61+I59+I54+I52+I47+I45+I40+I34)</f>
        <v>890732</v>
      </c>
      <c r="J72" s="127">
        <f t="shared" ref="J72:K72" si="44">SUM(J70+J68+J65+J61+J59+J54+J52+J47+J45+J40+J34)</f>
        <v>763528.8</v>
      </c>
      <c r="K72" s="55">
        <f t="shared" si="44"/>
        <v>0</v>
      </c>
      <c r="L72" s="127">
        <v>455</v>
      </c>
      <c r="M72" s="127">
        <v>472.15699999999998</v>
      </c>
      <c r="N72" s="127">
        <f>SUM(N70+N68+N65+N61+N59+N54+N52+N47+N45+N40+N34)</f>
        <v>434190</v>
      </c>
      <c r="O72" s="127">
        <f>SUM(O70+O68+O65+O61+O59+O54+O52+O47+O45+O40+O34)</f>
        <v>1395.2430000000002</v>
      </c>
      <c r="P72" s="127">
        <f>SUM(P70+P68+P65+P61+P59+P54+P52+P47+P45+P40+P34)</f>
        <v>391764</v>
      </c>
      <c r="Q72" s="127">
        <f>SUM(Q70+Q68+Q65+Q61+Q59+Q54+Q52+Q47+Q45+Q40+Q34)</f>
        <v>538000</v>
      </c>
      <c r="R72" s="127">
        <f t="shared" ref="R72:S72" si="45">SUM(R70+R68+R65+R61+R59+R54+R52+R47+R45+R40+R34)</f>
        <v>532703</v>
      </c>
      <c r="S72" s="55">
        <f t="shared" si="45"/>
        <v>0</v>
      </c>
      <c r="T72" s="127">
        <f>SUM(T70+T68+T65+T61+T59+T54+T52+T47+T45+T40+T34)</f>
        <v>157000</v>
      </c>
      <c r="U72" s="127">
        <f>SUM(U70+U68+U65+U61+U59+U54+U52+U47+U45+U40+U34)</f>
        <v>169978</v>
      </c>
      <c r="V72" s="127">
        <f>SUM(V70+V68+V65+V61+V59+V54+V52+V47+V45+V40+V34)</f>
        <v>161732</v>
      </c>
      <c r="W72" s="127">
        <f t="shared" ref="W72:X72" si="46">SUM(W70+W68+W65+W61+W59+W54+W52+W47+W45+W40+W34)</f>
        <v>62467</v>
      </c>
      <c r="X72" s="55">
        <f t="shared" si="46"/>
        <v>0</v>
      </c>
      <c r="Y72" s="127">
        <v>317.55</v>
      </c>
      <c r="Z72" s="127">
        <v>297.334</v>
      </c>
      <c r="AA72" s="127">
        <f>SUM(AA70+AA68+AA65+AA61+AA59+AA54+AA52+AA47+AA45+AA40+AA34)</f>
        <v>185100</v>
      </c>
      <c r="AB72" s="127">
        <f>SUM(AB70+AB68+AB65+AB61+AB59+AB54+AB52+AB47+AB45+AB40+AB34)</f>
        <v>200568</v>
      </c>
      <c r="AC72" s="128">
        <f>SUM(AC70+AC68+AC65+AC61+AC59+AC54+AC52+AC47+AC45+AC40+AC34)</f>
        <v>191000</v>
      </c>
      <c r="AD72" s="129">
        <f>SUM(AD70+AD68+AD65+AD61+AD59+AD54+AD52+AD47+AD45+AD40+AD34)</f>
        <v>168358.80000000002</v>
      </c>
      <c r="AE72" s="58">
        <f>SUM(AE70+AE68+AE65+AE61+AE59+AE54+AE52+AE47+AE45+AE40+AE34)</f>
        <v>171500</v>
      </c>
    </row>
    <row r="73" spans="1:31" ht="16.5" thickTop="1" thickBot="1" x14ac:dyDescent="0.3">
      <c r="A73" s="45">
        <v>0</v>
      </c>
      <c r="B73" s="46" t="s">
        <v>80</v>
      </c>
      <c r="C73" s="45">
        <v>114.53</v>
      </c>
      <c r="D73" s="45">
        <v>92.95</v>
      </c>
      <c r="E73" s="45">
        <v>-5.8209999999999997</v>
      </c>
      <c r="F73" s="47">
        <f>SUM(F23-F72)</f>
        <v>29810</v>
      </c>
      <c r="G73" s="47">
        <v>152.364</v>
      </c>
      <c r="H73" s="53">
        <f>SUM(H23-H72)</f>
        <v>36525</v>
      </c>
      <c r="I73" s="54">
        <f>SUM(I23-I72)</f>
        <v>196658</v>
      </c>
      <c r="J73" s="52">
        <f t="shared" ref="J73:K73" si="47">SUM(J23-J72)</f>
        <v>218792.19999999995</v>
      </c>
      <c r="K73" s="55">
        <f t="shared" si="47"/>
        <v>0</v>
      </c>
      <c r="L73" s="52">
        <v>83</v>
      </c>
      <c r="M73" s="52">
        <v>103.197</v>
      </c>
      <c r="N73" s="52">
        <f>SUM(N23-N72)</f>
        <v>29810</v>
      </c>
      <c r="O73" s="53">
        <v>-68.418000000000006</v>
      </c>
      <c r="P73" s="52">
        <f>SUM(P23-P72)</f>
        <v>91536</v>
      </c>
      <c r="Q73" s="54">
        <f>SUM(Q23-Q72)</f>
        <v>93620</v>
      </c>
      <c r="R73" s="52">
        <f t="shared" ref="R73:S73" si="48">SUM(R23-R72)</f>
        <v>106747</v>
      </c>
      <c r="S73" s="55">
        <f t="shared" si="48"/>
        <v>0</v>
      </c>
      <c r="T73" s="52">
        <f t="shared" ref="T73:X73" si="49">SUM(T23-T72)</f>
        <v>0</v>
      </c>
      <c r="U73" s="52">
        <f t="shared" si="49"/>
        <v>-61428</v>
      </c>
      <c r="V73" s="54">
        <f t="shared" si="49"/>
        <v>61428</v>
      </c>
      <c r="W73" s="52">
        <f t="shared" si="49"/>
        <v>48876</v>
      </c>
      <c r="X73" s="55">
        <f t="shared" si="49"/>
        <v>0</v>
      </c>
      <c r="Y73" s="53">
        <v>-78.05</v>
      </c>
      <c r="Z73" s="53">
        <v>-108.51</v>
      </c>
      <c r="AA73" s="53">
        <v>0</v>
      </c>
      <c r="AB73" s="53">
        <f>SUM(AB23-AB72)</f>
        <v>6417</v>
      </c>
      <c r="AC73" s="56">
        <f>SUM(AC23-AC72)</f>
        <v>41610</v>
      </c>
      <c r="AD73" s="130">
        <f>SUM(AD23-AD72)</f>
        <v>63169.199999999983</v>
      </c>
      <c r="AE73" s="131">
        <f>SUM(AE23-AE72)</f>
        <v>40500</v>
      </c>
    </row>
    <row r="74" spans="1:31" ht="16.5" thickTop="1" thickBot="1" x14ac:dyDescent="0.3">
      <c r="A74" s="30">
        <v>8050</v>
      </c>
      <c r="B74" s="31" t="s">
        <v>81</v>
      </c>
      <c r="C74" s="30">
        <v>316</v>
      </c>
      <c r="D74" s="30">
        <v>0</v>
      </c>
      <c r="E74" s="30">
        <v>500</v>
      </c>
      <c r="F74" s="33">
        <v>0</v>
      </c>
      <c r="G74" s="33">
        <v>316</v>
      </c>
      <c r="H74" s="39">
        <v>113</v>
      </c>
      <c r="I74" s="40">
        <v>0</v>
      </c>
      <c r="J74" s="114">
        <f>SUM(R74+W74+AD74)</f>
        <v>178</v>
      </c>
      <c r="K74" s="41">
        <v>0</v>
      </c>
      <c r="L74" s="38">
        <v>500</v>
      </c>
      <c r="M74" s="38">
        <v>500</v>
      </c>
      <c r="N74" s="96"/>
      <c r="O74" s="39">
        <v>0</v>
      </c>
      <c r="P74" s="39">
        <v>113</v>
      </c>
      <c r="Q74" s="98"/>
      <c r="R74" s="99">
        <v>178</v>
      </c>
      <c r="S74" s="100"/>
      <c r="T74" s="96"/>
      <c r="U74" s="39">
        <v>0</v>
      </c>
      <c r="V74" s="98"/>
      <c r="W74" s="99"/>
      <c r="X74" s="100"/>
      <c r="Y74" s="38">
        <v>0</v>
      </c>
      <c r="Z74" s="38">
        <v>0</v>
      </c>
      <c r="AA74" s="96"/>
      <c r="AB74" s="96"/>
      <c r="AC74" s="113"/>
      <c r="AD74" s="101"/>
      <c r="AE74" s="84"/>
    </row>
    <row r="75" spans="1:31" ht="15.75" thickBot="1" x14ac:dyDescent="0.3">
      <c r="A75" s="124">
        <v>0</v>
      </c>
      <c r="B75" s="125" t="s">
        <v>82</v>
      </c>
      <c r="C75" s="124">
        <v>114.846</v>
      </c>
      <c r="D75" s="124">
        <v>92.95</v>
      </c>
      <c r="E75" s="124">
        <v>-5.3209999999999997</v>
      </c>
      <c r="F75" s="126">
        <f>SUM(F73:F74)</f>
        <v>29810</v>
      </c>
      <c r="G75" s="126">
        <v>152.68</v>
      </c>
      <c r="H75" s="132">
        <f>SUM(H73+H74)</f>
        <v>36638</v>
      </c>
      <c r="I75" s="132">
        <f>SUM(I73+I74)</f>
        <v>196658</v>
      </c>
      <c r="J75" s="133">
        <f>SUM(J73+J74)</f>
        <v>218970.19999999995</v>
      </c>
      <c r="K75" s="55"/>
      <c r="L75" s="127">
        <v>83.5</v>
      </c>
      <c r="M75" s="127">
        <v>103.697</v>
      </c>
      <c r="N75" s="132">
        <f t="shared" ref="N75:O75" si="50">SUM(N73:N74)</f>
        <v>29810</v>
      </c>
      <c r="O75" s="132">
        <f t="shared" si="50"/>
        <v>-68.418000000000006</v>
      </c>
      <c r="P75" s="132">
        <f>SUM(P73:P74)</f>
        <v>91649</v>
      </c>
      <c r="Q75" s="132">
        <f>SUM(Q73:Q74)</f>
        <v>93620</v>
      </c>
      <c r="R75" s="132">
        <f>SUM(R73:R74)</f>
        <v>106925</v>
      </c>
      <c r="S75" s="134">
        <f>SUM(S73:S74)</f>
        <v>0</v>
      </c>
      <c r="T75" s="132"/>
      <c r="U75" s="132">
        <f>SUM(U73:U74)</f>
        <v>-61428</v>
      </c>
      <c r="V75" s="132">
        <f t="shared" ref="V75:X75" si="51">SUM(V73:V74)</f>
        <v>61428</v>
      </c>
      <c r="W75" s="132">
        <f t="shared" si="51"/>
        <v>48876</v>
      </c>
      <c r="X75" s="134">
        <f t="shared" si="51"/>
        <v>0</v>
      </c>
      <c r="Y75" s="127">
        <v>-78.05</v>
      </c>
      <c r="Z75" s="127">
        <v>-108.51</v>
      </c>
      <c r="AA75" s="132">
        <f>SUM(AA73+AA74)</f>
        <v>0</v>
      </c>
      <c r="AB75" s="132">
        <f>SUM(AB73+AB74)</f>
        <v>6417</v>
      </c>
      <c r="AC75" s="132">
        <f>SUM(AC73+AC74)</f>
        <v>41610</v>
      </c>
      <c r="AD75" s="129">
        <f>SUM(AD73+AD74)</f>
        <v>63169.199999999983</v>
      </c>
      <c r="AE75" s="58">
        <f>SUM(AE73+AE74)</f>
        <v>40500</v>
      </c>
    </row>
    <row r="76" spans="1:31" ht="15.75" thickTop="1" x14ac:dyDescent="0.25"/>
  </sheetData>
  <pageMargins left="0.7" right="0.7" top="0.78740157499999996" bottom="0.78740157499999996" header="0.3" footer="0.3"/>
  <pageSetup paperSize="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Fosse</dc:creator>
  <cp:lastModifiedBy>Natalia Kuznetsova</cp:lastModifiedBy>
  <cp:lastPrinted>2018-01-24T07:03:22Z</cp:lastPrinted>
  <dcterms:created xsi:type="dcterms:W3CDTF">2017-02-05T18:52:47Z</dcterms:created>
  <dcterms:modified xsi:type="dcterms:W3CDTF">2019-03-11T12:44:32Z</dcterms:modified>
</cp:coreProperties>
</file>